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설정" sheetId="1" state="visible" r:id="rId3"/>
    <sheet name="일별입력" sheetId="2" state="visible" r:id="rId4"/>
    <sheet name="월요약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<sst xmlns="http://schemas.openxmlformats.org/spreadsheetml/2006/main" count="100" uniqueCount="91">
  <si>
    <r>
      <rPr>
        <b val="true"/>
        <sz val="13"/>
        <rFont val="Noto Sans CJK SC"/>
        <family val="2"/>
      </rPr>
      <t xml:space="preserve">배달 매출</t>
    </r>
    <r>
      <rPr>
        <b val="true"/>
        <sz val="13"/>
        <rFont val="맑은 고딕"/>
        <family val="0"/>
        <charset val="1"/>
      </rPr>
      <t xml:space="preserve">·</t>
    </r>
    <r>
      <rPr>
        <b val="true"/>
        <sz val="13"/>
        <rFont val="Noto Sans CJK SC"/>
        <family val="2"/>
      </rPr>
      <t xml:space="preserve">수수료 정산표 — 설정 </t>
    </r>
    <r>
      <rPr>
        <b val="true"/>
        <sz val="13"/>
        <rFont val="맑은 고딕"/>
        <family val="0"/>
        <charset val="1"/>
      </rPr>
      <t xml:space="preserve">(2026</t>
    </r>
    <r>
      <rPr>
        <b val="true"/>
        <sz val="13"/>
        <rFont val="Noto Sans CJK SC"/>
        <family val="2"/>
      </rPr>
      <t xml:space="preserve">년 기준</t>
    </r>
    <r>
      <rPr>
        <b val="true"/>
        <sz val="13"/>
        <rFont val="맑은 고딕"/>
        <family val="0"/>
        <charset val="1"/>
      </rPr>
      <t xml:space="preserve">)</t>
    </r>
  </si>
  <si>
    <t xml:space="preserve">항목</t>
  </si>
  <si>
    <t xml:space="preserve">값</t>
  </si>
  <si>
    <t xml:space="preserve">설명</t>
  </si>
  <si>
    <t xml:space="preserve">중개이용료율</t>
  </si>
  <si>
    <r>
      <rPr>
        <sz val="9"/>
        <color rgb="FF666666"/>
        <rFont val="Noto Sans CJK SC"/>
        <family val="2"/>
      </rPr>
      <t xml:space="preserve">배민 가게배달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포장 </t>
    </r>
    <r>
      <rPr>
        <sz val="9"/>
        <color rgb="FF666666"/>
        <rFont val="맑은 고딕"/>
        <family val="0"/>
        <charset val="1"/>
      </rPr>
      <t xml:space="preserve">6.8% / </t>
    </r>
    <r>
      <rPr>
        <sz val="9"/>
        <color rgb="FF666666"/>
        <rFont val="Noto Sans CJK SC"/>
        <family val="2"/>
      </rPr>
      <t xml:space="preserve">배민배달 상생요금제 </t>
    </r>
    <r>
      <rPr>
        <sz val="9"/>
        <color rgb="FF666666"/>
        <rFont val="맑은 고딕"/>
        <family val="0"/>
        <charset val="1"/>
      </rPr>
      <t xml:space="preserve">2.0~7.8% / </t>
    </r>
    <r>
      <rPr>
        <sz val="9"/>
        <color rgb="FF666666"/>
        <rFont val="Noto Sans CJK SC"/>
        <family val="2"/>
      </rPr>
      <t xml:space="preserve">상생 미적용 </t>
    </r>
    <r>
      <rPr>
        <sz val="9"/>
        <color rgb="FF666666"/>
        <rFont val="맑은 고딕"/>
        <family val="0"/>
        <charset val="1"/>
      </rPr>
      <t xml:space="preserve">9.8%. </t>
    </r>
    <r>
      <rPr>
        <sz val="9"/>
        <color rgb="FF666666"/>
        <rFont val="Noto Sans CJK SC"/>
        <family val="2"/>
      </rPr>
      <t xml:space="preserve">정산서에 찍힌 내 요율을 넣으세요</t>
    </r>
    <r>
      <rPr>
        <sz val="9"/>
        <color rgb="FF666666"/>
        <rFont val="맑은 고딕"/>
        <family val="0"/>
        <charset val="1"/>
      </rPr>
      <t xml:space="preserve">.</t>
    </r>
  </si>
  <si>
    <t xml:space="preserve">결제정산 이용료율</t>
  </si>
  <si>
    <r>
      <rPr>
        <sz val="9"/>
        <color rgb="FF666666"/>
        <rFont val="Noto Sans CJK SC"/>
        <family val="2"/>
      </rPr>
      <t xml:space="preserve">배민 </t>
    </r>
    <r>
      <rPr>
        <sz val="9"/>
        <color rgb="FF666666"/>
        <rFont val="맑은 고딕"/>
        <family val="0"/>
        <charset val="1"/>
      </rPr>
      <t xml:space="preserve">3%(</t>
    </r>
    <r>
      <rPr>
        <sz val="9"/>
        <color rgb="FF666666"/>
        <rFont val="Noto Sans CJK SC"/>
        <family val="2"/>
      </rPr>
      <t xml:space="preserve">부가세 별도</t>
    </r>
    <r>
      <rPr>
        <sz val="9"/>
        <color rgb="FF666666"/>
        <rFont val="맑은 고딕"/>
        <family val="0"/>
        <charset val="1"/>
      </rPr>
      <t xml:space="preserve">) </t>
    </r>
    <r>
      <rPr>
        <sz val="9"/>
        <color rgb="FF666666"/>
        <rFont val="Noto Sans CJK SC"/>
        <family val="2"/>
      </rPr>
      <t xml:space="preserve">기준</t>
    </r>
    <r>
      <rPr>
        <sz val="9"/>
        <color rgb="FF666666"/>
        <rFont val="맑은 고딕"/>
        <family val="0"/>
        <charset val="1"/>
      </rPr>
      <t xml:space="preserve">. </t>
    </r>
    <r>
      <rPr>
        <sz val="9"/>
        <color rgb="FF666666"/>
        <rFont val="Noto Sans CJK SC"/>
        <family val="2"/>
      </rPr>
      <t xml:space="preserve">카드사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결제수단에 따라 다릅니다</t>
    </r>
    <r>
      <rPr>
        <sz val="9"/>
        <color rgb="FF666666"/>
        <rFont val="맑은 고딕"/>
        <family val="0"/>
        <charset val="1"/>
      </rPr>
      <t xml:space="preserve">.</t>
    </r>
  </si>
  <si>
    <t xml:space="preserve">건당 업주부담 배달비</t>
  </si>
  <si>
    <r>
      <rPr>
        <sz val="9"/>
        <color rgb="FF666666"/>
        <rFont val="Noto Sans CJK SC"/>
        <family val="2"/>
      </rPr>
      <t xml:space="preserve">배민배달 구간별 </t>
    </r>
    <r>
      <rPr>
        <sz val="9"/>
        <color rgb="FF666666"/>
        <rFont val="맑은 고딕"/>
        <family val="0"/>
        <charset val="1"/>
      </rPr>
      <t xml:space="preserve">1,900~3,400</t>
    </r>
    <r>
      <rPr>
        <sz val="9"/>
        <color rgb="FF666666"/>
        <rFont val="Noto Sans CJK SC"/>
        <family val="2"/>
      </rPr>
      <t xml:space="preserve">원</t>
    </r>
    <r>
      <rPr>
        <sz val="9"/>
        <color rgb="FF666666"/>
        <rFont val="맑은 고딕"/>
        <family val="0"/>
        <charset val="1"/>
      </rPr>
      <t xml:space="preserve">. </t>
    </r>
    <r>
      <rPr>
        <sz val="9"/>
        <color rgb="FF666666"/>
        <rFont val="Noto Sans CJK SC"/>
        <family val="2"/>
      </rPr>
      <t xml:space="preserve">가게배달이면 라이더 대행 단가를 넣으세요</t>
    </r>
    <r>
      <rPr>
        <sz val="9"/>
        <color rgb="FF666666"/>
        <rFont val="맑은 고딕"/>
        <family val="0"/>
        <charset val="1"/>
      </rPr>
      <t xml:space="preserve">.</t>
    </r>
  </si>
  <si>
    <r>
      <rPr>
        <b val="true"/>
        <sz val="10"/>
        <rFont val="Noto Sans CJK SC"/>
        <family val="2"/>
      </rPr>
      <t xml:space="preserve">홀</t>
    </r>
    <r>
      <rPr>
        <b val="true"/>
        <sz val="10"/>
        <rFont val="맑은 고딕"/>
        <family val="0"/>
        <charset val="1"/>
      </rPr>
      <t xml:space="preserve">·</t>
    </r>
    <r>
      <rPr>
        <b val="true"/>
        <sz val="10"/>
        <rFont val="Noto Sans CJK SC"/>
        <family val="2"/>
      </rPr>
      <t xml:space="preserve">포장 카드수수료율</t>
    </r>
  </si>
  <si>
    <r>
      <rPr>
        <sz val="9"/>
        <color rgb="FF666666"/>
        <rFont val="Noto Sans CJK SC"/>
        <family val="2"/>
      </rPr>
      <t xml:space="preserve">영세가맹점 </t>
    </r>
    <r>
      <rPr>
        <sz val="9"/>
        <color rgb="FF666666"/>
        <rFont val="맑은 고딕"/>
        <family val="0"/>
        <charset val="1"/>
      </rPr>
      <t xml:space="preserve">0.4~1.5%. </t>
    </r>
    <r>
      <rPr>
        <sz val="9"/>
        <color rgb="FF666666"/>
        <rFont val="Noto Sans CJK SC"/>
        <family val="2"/>
      </rPr>
      <t xml:space="preserve">카드사 통지서의 우대수수료율을 넣으세요</t>
    </r>
    <r>
      <rPr>
        <sz val="9"/>
        <color rgb="FF666666"/>
        <rFont val="맑은 고딕"/>
        <family val="0"/>
        <charset val="1"/>
      </rPr>
      <t xml:space="preserve">.</t>
    </r>
  </si>
  <si>
    <t xml:space="preserve">식재료 원가율</t>
  </si>
  <si>
    <r>
      <rPr>
        <sz val="9"/>
        <color rgb="FF666666"/>
        <rFont val="Noto Sans CJK SC"/>
        <family val="2"/>
      </rPr>
      <t xml:space="preserve">매출 대비 식재료비 비율</t>
    </r>
    <r>
      <rPr>
        <sz val="9"/>
        <color rgb="FF666666"/>
        <rFont val="맑은 고딕"/>
        <family val="0"/>
        <charset val="1"/>
      </rPr>
      <t xml:space="preserve">. </t>
    </r>
    <r>
      <rPr>
        <sz val="9"/>
        <color rgb="FF666666"/>
        <rFont val="Noto Sans CJK SC"/>
        <family val="2"/>
      </rPr>
      <t xml:space="preserve">모르면 </t>
    </r>
    <r>
      <rPr>
        <sz val="9"/>
        <color rgb="FF666666"/>
        <rFont val="맑은 고딕"/>
        <family val="0"/>
        <charset val="1"/>
      </rPr>
      <t xml:space="preserve">35%</t>
    </r>
    <r>
      <rPr>
        <sz val="9"/>
        <color rgb="FF666666"/>
        <rFont val="Noto Sans CJK SC"/>
        <family val="2"/>
      </rPr>
      <t xml:space="preserve">로 두고 나중에 실제값으로 바꾸세요</t>
    </r>
    <r>
      <rPr>
        <sz val="9"/>
        <color rgb="FF666666"/>
        <rFont val="맑은 고딕"/>
        <family val="0"/>
        <charset val="1"/>
      </rPr>
      <t xml:space="preserve">.</t>
    </r>
  </si>
  <si>
    <t xml:space="preserve">부가가치세율</t>
  </si>
  <si>
    <r>
      <rPr>
        <sz val="9"/>
        <color rgb="FF666666"/>
        <rFont val="Noto Sans CJK SC"/>
        <family val="2"/>
      </rPr>
      <t xml:space="preserve">부가가치세법 제</t>
    </r>
    <r>
      <rPr>
        <sz val="9"/>
        <color rgb="FF666666"/>
        <rFont val="맑은 고딕"/>
        <family val="0"/>
        <charset val="1"/>
      </rPr>
      <t xml:space="preserve">30</t>
    </r>
    <r>
      <rPr>
        <sz val="9"/>
        <color rgb="FF666666"/>
        <rFont val="Noto Sans CJK SC"/>
        <family val="2"/>
      </rPr>
      <t xml:space="preserve">조</t>
    </r>
    <r>
      <rPr>
        <sz val="9"/>
        <color rgb="FF666666"/>
        <rFont val="맑은 고딕"/>
        <family val="0"/>
        <charset val="1"/>
      </rPr>
      <t xml:space="preserve">. </t>
    </r>
    <r>
      <rPr>
        <sz val="9"/>
        <color rgb="FF666666"/>
        <rFont val="Noto Sans CJK SC"/>
        <family val="2"/>
      </rPr>
      <t xml:space="preserve">고칠 일 없습니다</t>
    </r>
    <r>
      <rPr>
        <sz val="9"/>
        <color rgb="FF666666"/>
        <rFont val="맑은 고딕"/>
        <family val="0"/>
        <charset val="1"/>
      </rPr>
      <t xml:space="preserve">.</t>
    </r>
  </si>
  <si>
    <t xml:space="preserve">과세유형</t>
  </si>
  <si>
    <t xml:space="preserve">일반</t>
  </si>
  <si>
    <r>
      <rPr>
        <sz val="9"/>
        <color rgb="FF666666"/>
        <rFont val="Noto Sans CJK SC"/>
        <family val="2"/>
      </rPr>
      <t xml:space="preserve">일반 또는 간이</t>
    </r>
    <r>
      <rPr>
        <sz val="9"/>
        <color rgb="FF666666"/>
        <rFont val="맑은 고딕"/>
        <family val="0"/>
        <charset val="1"/>
      </rPr>
      <t xml:space="preserve">. </t>
    </r>
    <r>
      <rPr>
        <sz val="9"/>
        <color rgb="FF666666"/>
        <rFont val="Noto Sans CJK SC"/>
        <family val="2"/>
      </rPr>
      <t xml:space="preserve">간이과세자는 매출세액 계산식이 달라집니다</t>
    </r>
    <r>
      <rPr>
        <sz val="9"/>
        <color rgb="FF666666"/>
        <rFont val="맑은 고딕"/>
        <family val="0"/>
        <charset val="1"/>
      </rPr>
      <t xml:space="preserve">.</t>
    </r>
  </si>
  <si>
    <t xml:space="preserve">간이과세 부가가치율</t>
  </si>
  <si>
    <r>
      <rPr>
        <sz val="9"/>
        <color rgb="FF666666"/>
        <rFont val="Noto Sans CJK SC"/>
        <family val="2"/>
      </rPr>
      <t xml:space="preserve">음식점업 </t>
    </r>
    <r>
      <rPr>
        <sz val="9"/>
        <color rgb="FF666666"/>
        <rFont val="맑은 고딕"/>
        <family val="0"/>
        <charset val="1"/>
      </rPr>
      <t xml:space="preserve">15% (</t>
    </r>
    <r>
      <rPr>
        <sz val="9"/>
        <color rgb="FF666666"/>
        <rFont val="Noto Sans CJK SC"/>
        <family val="2"/>
      </rPr>
      <t xml:space="preserve">부가가치세법 시행령 제</t>
    </r>
    <r>
      <rPr>
        <sz val="9"/>
        <color rgb="FF666666"/>
        <rFont val="맑은 고딕"/>
        <family val="0"/>
        <charset val="1"/>
      </rPr>
      <t xml:space="preserve">111</t>
    </r>
    <r>
      <rPr>
        <sz val="9"/>
        <color rgb="FF666666"/>
        <rFont val="Noto Sans CJK SC"/>
        <family val="2"/>
      </rPr>
      <t xml:space="preserve">조</t>
    </r>
    <r>
      <rPr>
        <sz val="9"/>
        <color rgb="FF666666"/>
        <rFont val="맑은 고딕"/>
        <family val="0"/>
        <charset val="1"/>
      </rPr>
      <t xml:space="preserve">). </t>
    </r>
    <r>
      <rPr>
        <sz val="9"/>
        <color rgb="FF666666"/>
        <rFont val="Noto Sans CJK SC"/>
        <family val="2"/>
      </rPr>
      <t xml:space="preserve">과세유형이 </t>
    </r>
    <r>
      <rPr>
        <sz val="9"/>
        <color rgb="FF666666"/>
        <rFont val="맑은 고딕"/>
        <family val="0"/>
        <charset val="1"/>
      </rPr>
      <t xml:space="preserve">'</t>
    </r>
    <r>
      <rPr>
        <sz val="9"/>
        <color rgb="FF666666"/>
        <rFont val="Noto Sans CJK SC"/>
        <family val="2"/>
      </rPr>
      <t xml:space="preserve">간이</t>
    </r>
    <r>
      <rPr>
        <sz val="9"/>
        <color rgb="FF666666"/>
        <rFont val="맑은 고딕"/>
        <family val="0"/>
        <charset val="1"/>
      </rPr>
      <t xml:space="preserve">'</t>
    </r>
    <r>
      <rPr>
        <sz val="9"/>
        <color rgb="FF666666"/>
        <rFont val="Noto Sans CJK SC"/>
        <family val="2"/>
      </rPr>
      <t xml:space="preserve">일 때만 씁니다</t>
    </r>
    <r>
      <rPr>
        <sz val="9"/>
        <color rgb="FF666666"/>
        <rFont val="맑은 고딕"/>
        <family val="0"/>
        <charset val="1"/>
      </rPr>
      <t xml:space="preserve">.</t>
    </r>
  </si>
  <si>
    <t xml:space="preserve">범례</t>
  </si>
  <si>
    <r>
      <rPr>
        <sz val="9"/>
        <color rgb="FF666666"/>
        <rFont val="Noto Sans CJK SC"/>
        <family val="2"/>
      </rPr>
      <t xml:space="preserve">노란 칸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파란 글씨 </t>
    </r>
    <r>
      <rPr>
        <sz val="9"/>
        <color rgb="FF666666"/>
        <rFont val="맑은 고딕"/>
        <family val="0"/>
        <charset val="1"/>
      </rPr>
      <t xml:space="preserve">= </t>
    </r>
    <r>
      <rPr>
        <sz val="9"/>
        <color rgb="FF666666"/>
        <rFont val="Noto Sans CJK SC"/>
        <family val="2"/>
      </rPr>
      <t xml:space="preserve">직접 입력하는 칸 </t>
    </r>
    <r>
      <rPr>
        <sz val="9"/>
        <color rgb="FF666666"/>
        <rFont val="맑은 고딕"/>
        <family val="0"/>
        <charset val="1"/>
      </rPr>
      <t xml:space="preserve">/ </t>
    </r>
    <r>
      <rPr>
        <sz val="9"/>
        <color rgb="FF666666"/>
        <rFont val="Noto Sans CJK SC"/>
        <family val="2"/>
      </rPr>
      <t xml:space="preserve">검은 글씨 </t>
    </r>
    <r>
      <rPr>
        <sz val="9"/>
        <color rgb="FF666666"/>
        <rFont val="맑은 고딕"/>
        <family val="0"/>
        <charset val="1"/>
      </rPr>
      <t xml:space="preserve">= </t>
    </r>
    <r>
      <rPr>
        <sz val="9"/>
        <color rgb="FF666666"/>
        <rFont val="Noto Sans CJK SC"/>
        <family val="2"/>
      </rPr>
      <t xml:space="preserve">수식 </t>
    </r>
    <r>
      <rPr>
        <sz val="9"/>
        <color rgb="FF666666"/>
        <rFont val="맑은 고딕"/>
        <family val="0"/>
        <charset val="1"/>
      </rPr>
      <t xml:space="preserve">(</t>
    </r>
    <r>
      <rPr>
        <sz val="9"/>
        <color rgb="FF666666"/>
        <rFont val="Noto Sans CJK SC"/>
        <family val="2"/>
      </rPr>
      <t xml:space="preserve">건드리지 마세요</t>
    </r>
    <r>
      <rPr>
        <sz val="9"/>
        <color rgb="FF666666"/>
        <rFont val="맑은 고딕"/>
        <family val="0"/>
        <charset val="1"/>
      </rPr>
      <t xml:space="preserve">) / </t>
    </r>
    <r>
      <rPr>
        <sz val="9"/>
        <color rgb="FF666666"/>
        <rFont val="Noto Sans CJK SC"/>
        <family val="2"/>
      </rPr>
      <t xml:space="preserve">초록 글씨 </t>
    </r>
    <r>
      <rPr>
        <sz val="9"/>
        <color rgb="FF666666"/>
        <rFont val="맑은 고딕"/>
        <family val="0"/>
        <charset val="1"/>
      </rPr>
      <t xml:space="preserve">= </t>
    </r>
    <r>
      <rPr>
        <sz val="9"/>
        <color rgb="FF666666"/>
        <rFont val="Noto Sans CJK SC"/>
        <family val="2"/>
      </rPr>
      <t xml:space="preserve">다른 시트 값</t>
    </r>
  </si>
  <si>
    <t xml:space="preserve">자료 출처</t>
  </si>
  <si>
    <r>
      <rPr>
        <sz val="9"/>
        <color rgb="FF666666"/>
        <rFont val="맑은 고딕"/>
        <family val="0"/>
        <charset val="1"/>
      </rPr>
      <t xml:space="preserve">· </t>
    </r>
    <r>
      <rPr>
        <sz val="9"/>
        <color rgb="FF666666"/>
        <rFont val="Noto Sans CJK SC"/>
        <family val="2"/>
      </rPr>
      <t xml:space="preserve">중개이용료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배달비 구간 — 배달의민족 상생요금제 </t>
    </r>
    <r>
      <rPr>
        <sz val="9"/>
        <color rgb="FF666666"/>
        <rFont val="맑은 고딕"/>
        <family val="0"/>
        <charset val="1"/>
      </rPr>
      <t xml:space="preserve">(2025-02-26 </t>
    </r>
    <r>
      <rPr>
        <sz val="9"/>
        <color rgb="FF666666"/>
        <rFont val="Noto Sans CJK SC"/>
        <family val="2"/>
      </rPr>
      <t xml:space="preserve">시행</t>
    </r>
    <r>
      <rPr>
        <sz val="9"/>
        <color rgb="FF666666"/>
        <rFont val="맑은 고딕"/>
        <family val="0"/>
        <charset val="1"/>
      </rPr>
      <t xml:space="preserve">, 3</t>
    </r>
    <r>
      <rPr>
        <sz val="9"/>
        <color rgb="FF666666"/>
        <rFont val="Noto Sans CJK SC"/>
        <family val="2"/>
      </rPr>
      <t xml:space="preserve">년</t>
    </r>
    <r>
      <rPr>
        <sz val="9"/>
        <color rgb="FF666666"/>
        <rFont val="맑은 고딕"/>
        <family val="0"/>
        <charset val="1"/>
      </rPr>
      <t xml:space="preserve">)</t>
    </r>
  </si>
  <si>
    <r>
      <rPr>
        <sz val="9"/>
        <color rgb="FF666666"/>
        <rFont val="맑은 고딕"/>
        <family val="0"/>
        <charset val="1"/>
      </rPr>
      <t xml:space="preserve">· </t>
    </r>
    <r>
      <rPr>
        <sz val="9"/>
        <color rgb="FF666666"/>
        <rFont val="Noto Sans CJK SC"/>
        <family val="2"/>
      </rPr>
      <t xml:space="preserve">포장 중개이용료 </t>
    </r>
    <r>
      <rPr>
        <sz val="9"/>
        <color rgb="FF666666"/>
        <rFont val="맑은 고딕"/>
        <family val="0"/>
        <charset val="1"/>
      </rPr>
      <t xml:space="preserve">6.8% — 2025-04-14 </t>
    </r>
    <r>
      <rPr>
        <sz val="9"/>
        <color rgb="FF666666"/>
        <rFont val="Noto Sans CJK SC"/>
        <family val="2"/>
      </rPr>
      <t xml:space="preserve">기존 업주까지 유료화</t>
    </r>
  </si>
  <si>
    <r>
      <rPr>
        <sz val="9"/>
        <color rgb="FF666666"/>
        <rFont val="맑은 고딕"/>
        <family val="0"/>
        <charset val="1"/>
      </rPr>
      <t xml:space="preserve">· </t>
    </r>
    <r>
      <rPr>
        <sz val="9"/>
        <color rgb="FF666666"/>
        <rFont val="Noto Sans CJK SC"/>
        <family val="2"/>
      </rPr>
      <t xml:space="preserve">수수료 부가세 매입세액공제 — 부가가치세법 제</t>
    </r>
    <r>
      <rPr>
        <sz val="9"/>
        <color rgb="FF666666"/>
        <rFont val="맑은 고딕"/>
        <family val="0"/>
        <charset val="1"/>
      </rPr>
      <t xml:space="preserve">38</t>
    </r>
    <r>
      <rPr>
        <sz val="9"/>
        <color rgb="FF666666"/>
        <rFont val="Noto Sans CJK SC"/>
        <family val="2"/>
      </rPr>
      <t xml:space="preserve">조</t>
    </r>
  </si>
  <si>
    <r>
      <rPr>
        <sz val="9"/>
        <color rgb="FF666666"/>
        <rFont val="맑은 고딕"/>
        <family val="0"/>
        <charset val="1"/>
      </rPr>
      <t xml:space="preserve">· </t>
    </r>
    <r>
      <rPr>
        <sz val="9"/>
        <color rgb="FF666666"/>
        <rFont val="Noto Sans CJK SC"/>
        <family val="2"/>
      </rPr>
      <t xml:space="preserve">간이과세 업종별 부가가치율 — 부가가치세법 시행령 제</t>
    </r>
    <r>
      <rPr>
        <sz val="9"/>
        <color rgb="FF666666"/>
        <rFont val="맑은 고딕"/>
        <family val="0"/>
        <charset val="1"/>
      </rPr>
      <t xml:space="preserve">111</t>
    </r>
    <r>
      <rPr>
        <sz val="9"/>
        <color rgb="FF666666"/>
        <rFont val="Noto Sans CJK SC"/>
        <family val="2"/>
      </rPr>
      <t xml:space="preserve">조</t>
    </r>
  </si>
  <si>
    <r>
      <rPr>
        <sz val="9"/>
        <color rgb="FF666666"/>
        <rFont val="맑은 고딕"/>
        <family val="0"/>
        <charset val="1"/>
      </rPr>
      <t xml:space="preserve">· </t>
    </r>
    <r>
      <rPr>
        <sz val="9"/>
        <color rgb="FF666666"/>
        <rFont val="Noto Sans CJK SC"/>
        <family val="2"/>
      </rPr>
      <t xml:space="preserve">기준일 </t>
    </r>
    <r>
      <rPr>
        <sz val="9"/>
        <color rgb="FF666666"/>
        <rFont val="맑은 고딕"/>
        <family val="0"/>
        <charset val="1"/>
      </rPr>
      <t xml:space="preserve">2026-09-22 · </t>
    </r>
    <r>
      <rPr>
        <sz val="9"/>
        <color rgb="FF666666"/>
        <rFont val="Noto Sans CJK SC"/>
        <family val="2"/>
      </rPr>
      <t xml:space="preserve">요율은 </t>
    </r>
    <r>
      <rPr>
        <sz val="9"/>
        <color rgb="FF666666"/>
        <rFont val="맑은 고딕"/>
        <family val="0"/>
        <charset val="1"/>
      </rPr>
      <t xml:space="preserve">2026</t>
    </r>
    <r>
      <rPr>
        <sz val="9"/>
        <color rgb="FF666666"/>
        <rFont val="Noto Sans CJK SC"/>
        <family val="2"/>
      </rPr>
      <t xml:space="preserve">년 기준입니다</t>
    </r>
    <r>
      <rPr>
        <sz val="9"/>
        <color rgb="FF666666"/>
        <rFont val="맑은 고딕"/>
        <family val="0"/>
        <charset val="1"/>
      </rPr>
      <t xml:space="preserve">. </t>
    </r>
    <r>
      <rPr>
        <sz val="9"/>
        <color rgb="FF666666"/>
        <rFont val="Noto Sans CJK SC"/>
        <family val="2"/>
      </rPr>
      <t xml:space="preserve">계약 조건에 따라 다를 수 있으니 정산서 숫자를 우선하세요</t>
    </r>
    <r>
      <rPr>
        <sz val="9"/>
        <color rgb="FF666666"/>
        <rFont val="맑은 고딕"/>
        <family val="0"/>
        <charset val="1"/>
      </rPr>
      <t xml:space="preserve">.</t>
    </r>
  </si>
  <si>
    <r>
      <rPr>
        <b val="true"/>
        <sz val="13"/>
        <rFont val="Noto Sans CJK SC"/>
        <family val="2"/>
      </rPr>
      <t xml:space="preserve">일별입력 — 노란 칸</t>
    </r>
    <r>
      <rPr>
        <b val="true"/>
        <sz val="13"/>
        <rFont val="맑은 고딕"/>
        <family val="0"/>
        <charset val="1"/>
      </rPr>
      <t xml:space="preserve">(A~E)</t>
    </r>
    <r>
      <rPr>
        <b val="true"/>
        <sz val="13"/>
        <rFont val="Noto Sans CJK SC"/>
        <family val="2"/>
      </rPr>
      <t xml:space="preserve">만 채우면 나머지는 자동입니다</t>
    </r>
    <r>
      <rPr>
        <b val="true"/>
        <sz val="13"/>
        <rFont val="맑은 고딕"/>
        <family val="0"/>
        <charset val="1"/>
      </rPr>
      <t xml:space="preserve">.</t>
    </r>
  </si>
  <si>
    <r>
      <rPr>
        <sz val="9"/>
        <color rgb="FF666666"/>
        <rFont val="Noto Sans CJK SC"/>
        <family val="2"/>
      </rPr>
      <t xml:space="preserve">행이 모자라면 마지막 행을 복사해서 아래로 붙여넣으세요</t>
    </r>
    <r>
      <rPr>
        <sz val="9"/>
        <color rgb="FF666666"/>
        <rFont val="맑은 고딕"/>
        <family val="0"/>
        <charset val="1"/>
      </rPr>
      <t xml:space="preserve">. </t>
    </r>
    <r>
      <rPr>
        <sz val="9"/>
        <color rgb="FF666666"/>
        <rFont val="Noto Sans CJK SC"/>
        <family val="2"/>
      </rPr>
      <t xml:space="preserve">수식이 같이 복사됩니다</t>
    </r>
    <r>
      <rPr>
        <sz val="9"/>
        <color rgb="FF666666"/>
        <rFont val="맑은 고딕"/>
        <family val="0"/>
        <charset val="1"/>
      </rPr>
      <t xml:space="preserve">.</t>
    </r>
  </si>
  <si>
    <t xml:space="preserve">날짜</t>
  </si>
  <si>
    <t xml:space="preserve">배달
주문건수</t>
  </si>
  <si>
    <r>
      <rPr>
        <b val="true"/>
        <sz val="10"/>
        <color rgb="FFFFFFFF"/>
        <rFont val="Noto Sans CJK SC"/>
        <family val="2"/>
      </rPr>
      <t xml:space="preserve">배달 매출
</t>
    </r>
    <r>
      <rPr>
        <b val="true"/>
        <sz val="10"/>
        <color rgb="FFFFFFFF"/>
        <rFont val="맑은 고딕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고객결제액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</si>
  <si>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r>
      <rPr>
        <b val="true"/>
        <sz val="10"/>
        <color rgb="FFFFFFFF"/>
        <rFont val="Noto Sans CJK SC"/>
        <family val="2"/>
      </rPr>
      <t xml:space="preserve">홀</t>
    </r>
    <r>
      <rPr>
        <b val="true"/>
        <sz val="10"/>
        <color rgb="FFFFFFFF"/>
        <rFont val="맑은 고딕"/>
        <family val="0"/>
        <charset val="1"/>
      </rPr>
      <t xml:space="preserve">·</t>
    </r>
    <r>
      <rPr>
        <b val="true"/>
        <sz val="10"/>
        <color rgb="FFFFFFFF"/>
        <rFont val="Noto Sans CJK SC"/>
        <family val="2"/>
      </rPr>
      <t xml:space="preserve">포장 매출</t>
    </r>
  </si>
  <si>
    <t xml:space="preserve">쿠폰
업주부담</t>
  </si>
  <si>
    <t xml:space="preserve">중개이용료</t>
  </si>
  <si>
    <t xml:space="preserve">결제정산
이용료</t>
  </si>
  <si>
    <t xml:space="preserve">업주부담
배달비</t>
  </si>
  <si>
    <t xml:space="preserve">홀 카드
수수료</t>
  </si>
  <si>
    <t xml:space="preserve">수수료
부가세</t>
  </si>
  <si>
    <t xml:space="preserve">차감계</t>
  </si>
  <si>
    <t xml:space="preserve">실제 입금액</t>
  </si>
  <si>
    <t xml:space="preserve">매출세액</t>
  </si>
  <si>
    <t xml:space="preserve">매입세액</t>
  </si>
  <si>
    <t xml:space="preserve">납부할
부가세</t>
  </si>
  <si>
    <t xml:space="preserve">식재료비</t>
  </si>
  <si>
    <t xml:space="preserve">진짜 남는 돈</t>
  </si>
  <si>
    <t xml:space="preserve">매출 대비</t>
  </si>
  <si>
    <t xml:space="preserve">2026-01-02</t>
  </si>
  <si>
    <t xml:space="preserve">합계</t>
  </si>
  <si>
    <r>
      <rPr>
        <sz val="9"/>
        <color rgb="FF666666"/>
        <rFont val="맑은 고딕"/>
        <family val="0"/>
        <charset val="1"/>
      </rPr>
      <t xml:space="preserve">※ '</t>
    </r>
    <r>
      <rPr>
        <sz val="9"/>
        <color rgb="FF666666"/>
        <rFont val="Noto Sans CJK SC"/>
        <family val="2"/>
      </rPr>
      <t xml:space="preserve">진짜 남는 돈</t>
    </r>
    <r>
      <rPr>
        <sz val="9"/>
        <color rgb="FF666666"/>
        <rFont val="맑은 고딕"/>
        <family val="0"/>
        <charset val="1"/>
      </rPr>
      <t xml:space="preserve">'</t>
    </r>
    <r>
      <rPr>
        <sz val="9"/>
        <color rgb="FF666666"/>
        <rFont val="Noto Sans CJK SC"/>
        <family val="2"/>
      </rPr>
      <t xml:space="preserve">은 아직 임대료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인건비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공과금을 빼기 전입니다</t>
    </r>
    <r>
      <rPr>
        <sz val="9"/>
        <color rgb="FF666666"/>
        <rFont val="맑은 고딕"/>
        <family val="0"/>
        <charset val="1"/>
      </rPr>
      <t xml:space="preserve">. </t>
    </r>
    <r>
      <rPr>
        <sz val="9"/>
        <color rgb="FF666666"/>
        <rFont val="Noto Sans CJK SC"/>
        <family val="2"/>
      </rPr>
      <t xml:space="preserve">그건 월요약 시트에서 뺍니다</t>
    </r>
    <r>
      <rPr>
        <sz val="9"/>
        <color rgb="FF666666"/>
        <rFont val="맑은 고딕"/>
        <family val="0"/>
        <charset val="1"/>
      </rPr>
      <t xml:space="preserve">.</t>
    </r>
  </si>
  <si>
    <r>
      <rPr>
        <sz val="9"/>
        <color rgb="FF666666"/>
        <rFont val="Noto Sans CJK SC"/>
        <family val="2"/>
      </rPr>
      <t xml:space="preserve">※ 매출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매입세액은 이 표에 적은 매출과 수수료만 본 값입니다</t>
    </r>
    <r>
      <rPr>
        <sz val="9"/>
        <color rgb="FF666666"/>
        <rFont val="맑은 고딕"/>
        <family val="0"/>
        <charset val="1"/>
      </rPr>
      <t xml:space="preserve">. </t>
    </r>
    <r>
      <rPr>
        <sz val="9"/>
        <color rgb="FF666666"/>
        <rFont val="Noto Sans CJK SC"/>
        <family val="2"/>
      </rPr>
      <t xml:space="preserve">임대료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식자재 세금계산서 매입세액은 부가세계산기에서 따로 반영하세요</t>
    </r>
    <r>
      <rPr>
        <sz val="9"/>
        <color rgb="FF666666"/>
        <rFont val="맑은 고딕"/>
        <family val="0"/>
        <charset val="1"/>
      </rPr>
      <t xml:space="preserve">.</t>
    </r>
  </si>
  <si>
    <t xml:space="preserve">월요약</t>
  </si>
  <si>
    <r>
      <rPr>
        <sz val="9"/>
        <color rgb="FF666666"/>
        <rFont val="Noto Sans CJK SC"/>
        <family val="2"/>
      </rPr>
      <t xml:space="preserve">일별입력 시트에는 예시로 하루치만 들어 있습니다</t>
    </r>
    <r>
      <rPr>
        <sz val="9"/>
        <color rgb="FF666666"/>
        <rFont val="맑은 고딕"/>
        <family val="0"/>
        <charset val="1"/>
      </rPr>
      <t xml:space="preserve">. </t>
    </r>
    <r>
      <rPr>
        <sz val="9"/>
        <color rgb="FF666666"/>
        <rFont val="Noto Sans CJK SC"/>
        <family val="2"/>
      </rPr>
      <t xml:space="preserve">한 달을 채우고 아래 고정비를 넣으면 이 표가 한 달 기준이 됩니다</t>
    </r>
    <r>
      <rPr>
        <sz val="9"/>
        <color rgb="FF666666"/>
        <rFont val="맑은 고딕"/>
        <family val="0"/>
        <charset val="1"/>
      </rPr>
      <t xml:space="preserve">.</t>
    </r>
  </si>
  <si>
    <t xml:space="preserve">금액</t>
  </si>
  <si>
    <r>
      <rPr>
        <b val="true"/>
        <sz val="10"/>
        <rFont val="Noto Sans CJK SC"/>
        <family val="2"/>
      </rPr>
      <t xml:space="preserve">총 매출 </t>
    </r>
    <r>
      <rPr>
        <b val="true"/>
        <sz val="10"/>
        <rFont val="맑은 고딕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고객이 낸 돈</t>
    </r>
    <r>
      <rPr>
        <b val="true"/>
        <sz val="10"/>
        <rFont val="맑은 고딕"/>
        <family val="0"/>
        <charset val="1"/>
      </rPr>
      <t xml:space="preserve">)</t>
    </r>
  </si>
  <si>
    <t xml:space="preserve">그중 부가세는 내 돈이 아닙니다</t>
  </si>
  <si>
    <t xml:space="preserve">  배달 매출</t>
  </si>
  <si>
    <r>
      <rPr>
        <sz val="10"/>
        <rFont val="Noto Sans CJK SC"/>
        <family val="2"/>
      </rPr>
      <t xml:space="preserve">  홀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포장 매출</t>
    </r>
  </si>
  <si>
    <t xml:space="preserve">플랫폼이 가져간 주문 중개 수수료</t>
  </si>
  <si>
    <t xml:space="preserve">결제정산 이용료</t>
  </si>
  <si>
    <r>
      <rPr>
        <sz val="9"/>
        <color rgb="FF666666"/>
        <rFont val="Noto Sans CJK SC"/>
        <family val="2"/>
      </rPr>
      <t xml:space="preserve">카드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간편결제 정산 수수료</t>
    </r>
  </si>
  <si>
    <t xml:space="preserve">업주부담 배달비</t>
  </si>
  <si>
    <t xml:space="preserve">라이더 배달비 중 내가 낸 몫</t>
  </si>
  <si>
    <t xml:space="preserve">홀 카드수수료</t>
  </si>
  <si>
    <t xml:space="preserve">수수료 부가세</t>
  </si>
  <si>
    <r>
      <rPr>
        <sz val="9"/>
        <color rgb="FF666666"/>
        <rFont val="Noto Sans CJK SC"/>
        <family val="2"/>
      </rPr>
      <t xml:space="preserve">이건 매입세액으로 돌려받습니다 </t>
    </r>
    <r>
      <rPr>
        <sz val="9"/>
        <color rgb="FF666666"/>
        <rFont val="맑은 고딕"/>
        <family val="0"/>
        <charset val="1"/>
      </rPr>
      <t xml:space="preserve">(</t>
    </r>
    <r>
      <rPr>
        <sz val="9"/>
        <color rgb="FF666666"/>
        <rFont val="Noto Sans CJK SC"/>
        <family val="2"/>
      </rPr>
      <t xml:space="preserve">일반과세자</t>
    </r>
    <r>
      <rPr>
        <sz val="9"/>
        <color rgb="FF666666"/>
        <rFont val="맑은 고딕"/>
        <family val="0"/>
        <charset val="1"/>
      </rPr>
      <t xml:space="preserve">)</t>
    </r>
  </si>
  <si>
    <t xml:space="preserve">통장에 안 들어온 돈 전부</t>
  </si>
  <si>
    <t xml:space="preserve">통장에 찍힌 금액</t>
  </si>
  <si>
    <t xml:space="preserve">납부할 부가세</t>
  </si>
  <si>
    <r>
      <rPr>
        <sz val="9"/>
        <color rgb="FF666666"/>
        <rFont val="Noto Sans CJK SC"/>
        <family val="2"/>
      </rPr>
      <t xml:space="preserve">매출세액 </t>
    </r>
    <r>
      <rPr>
        <sz val="9"/>
        <color rgb="FF666666"/>
        <rFont val="맑은 고딕"/>
        <family val="0"/>
        <charset val="1"/>
      </rPr>
      <t xml:space="preserve">- </t>
    </r>
    <r>
      <rPr>
        <sz val="9"/>
        <color rgb="FF666666"/>
        <rFont val="Noto Sans CJK SC"/>
        <family val="2"/>
      </rPr>
      <t xml:space="preserve">매입세액</t>
    </r>
  </si>
  <si>
    <t xml:space="preserve">설정의 원가율로 추정한 값</t>
  </si>
  <si>
    <r>
      <rPr>
        <b val="true"/>
        <sz val="10"/>
        <rFont val="Noto Sans CJK SC"/>
        <family val="2"/>
      </rPr>
      <t xml:space="preserve">진짜 남는 돈 </t>
    </r>
    <r>
      <rPr>
        <b val="true"/>
        <sz val="10"/>
        <rFont val="맑은 고딕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고정비 전</t>
    </r>
    <r>
      <rPr>
        <b val="true"/>
        <sz val="10"/>
        <rFont val="맑은 고딕"/>
        <family val="0"/>
        <charset val="1"/>
      </rPr>
      <t xml:space="preserve">)</t>
    </r>
  </si>
  <si>
    <t xml:space="preserve">여기서 아래 고정비를 뺍니다</t>
  </si>
  <si>
    <r>
      <rPr>
        <b val="true"/>
        <sz val="10"/>
        <rFont val="Noto Sans CJK SC"/>
        <family val="2"/>
      </rPr>
      <t xml:space="preserve">월 고정비 </t>
    </r>
    <r>
      <rPr>
        <b val="true"/>
        <sz val="10"/>
        <rFont val="맑은 고딕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직접 입력</t>
    </r>
    <r>
      <rPr>
        <b val="true"/>
        <sz val="10"/>
        <rFont val="맑은 고딕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</si>
  <si>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임대료 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부가세 포함</t>
    </r>
    <r>
      <rPr>
        <sz val="10"/>
        <rFont val="맑은 고딕"/>
        <family val="0"/>
        <charset val="1"/>
      </rPr>
      <t xml:space="preserve">)</t>
    </r>
  </si>
  <si>
    <r>
      <rPr>
        <sz val="9"/>
        <color rgb="FF666666"/>
        <rFont val="Noto Sans CJK SC"/>
        <family val="2"/>
      </rPr>
      <t xml:space="preserve">예</t>
    </r>
    <r>
      <rPr>
        <sz val="9"/>
        <color rgb="FF666666"/>
        <rFont val="맑은 고딕"/>
        <family val="0"/>
        <charset val="1"/>
      </rPr>
      <t xml:space="preserve">: 2,500,000</t>
    </r>
  </si>
  <si>
    <r>
      <rPr>
        <sz val="10"/>
        <rFont val="Noto Sans CJK SC"/>
        <family val="2"/>
      </rPr>
      <t xml:space="preserve">인건비 </t>
    </r>
    <r>
      <rPr>
        <sz val="10"/>
        <rFont val="맑은 고딕"/>
        <family val="0"/>
        <charset val="1"/>
      </rPr>
      <t xml:space="preserve">(4</t>
    </r>
    <r>
      <rPr>
        <sz val="10"/>
        <rFont val="Noto Sans CJK SC"/>
        <family val="2"/>
      </rPr>
      <t xml:space="preserve">대보험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퇴직충당 포함</t>
    </r>
    <r>
      <rPr>
        <sz val="10"/>
        <rFont val="맑은 고딕"/>
        <family val="0"/>
        <charset val="1"/>
      </rPr>
      <t xml:space="preserve">)</t>
    </r>
  </si>
  <si>
    <r>
      <rPr>
        <sz val="9"/>
        <color rgb="FF666666"/>
        <rFont val="맑은 고딕"/>
        <family val="0"/>
        <charset val="1"/>
      </rPr>
      <t xml:space="preserve">'</t>
    </r>
    <r>
      <rPr>
        <sz val="9"/>
        <color rgb="FF666666"/>
        <rFont val="Noto Sans CJK SC"/>
        <family val="2"/>
      </rPr>
      <t xml:space="preserve">인건비 대장</t>
    </r>
    <r>
      <rPr>
        <sz val="9"/>
        <color rgb="FF666666"/>
        <rFont val="맑은 고딕"/>
        <family val="0"/>
        <charset val="1"/>
      </rPr>
      <t xml:space="preserve">' </t>
    </r>
    <r>
      <rPr>
        <sz val="9"/>
        <color rgb="FF666666"/>
        <rFont val="Noto Sans CJK SC"/>
        <family val="2"/>
      </rPr>
      <t xml:space="preserve">서식의 월 총비용</t>
    </r>
  </si>
  <si>
    <r>
      <rPr>
        <sz val="10"/>
        <rFont val="Noto Sans CJK SC"/>
        <family val="2"/>
      </rPr>
      <t xml:space="preserve">공과금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통신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보험</t>
    </r>
  </si>
  <si>
    <r>
      <rPr>
        <sz val="9"/>
        <color rgb="FF666666"/>
        <rFont val="Noto Sans CJK SC"/>
        <family val="2"/>
      </rPr>
      <t xml:space="preserve">예</t>
    </r>
    <r>
      <rPr>
        <sz val="9"/>
        <color rgb="FF666666"/>
        <rFont val="맑은 고딕"/>
        <family val="0"/>
        <charset val="1"/>
      </rPr>
      <t xml:space="preserve">: 600,000</t>
    </r>
  </si>
  <si>
    <t xml:space="preserve">기타 고정비</t>
  </si>
  <si>
    <r>
      <rPr>
        <sz val="9"/>
        <color rgb="FF666666"/>
        <rFont val="Noto Sans CJK SC"/>
        <family val="2"/>
      </rPr>
      <t xml:space="preserve">예</t>
    </r>
    <r>
      <rPr>
        <sz val="9"/>
        <color rgb="FF666666"/>
        <rFont val="맑은 고딕"/>
        <family val="0"/>
        <charset val="1"/>
      </rPr>
      <t xml:space="preserve">: 300,000</t>
    </r>
  </si>
  <si>
    <t xml:space="preserve">고정비 합계</t>
  </si>
  <si>
    <r>
      <rPr>
        <sz val="9"/>
        <color rgb="FF666666"/>
        <rFont val="Noto Sans CJK SC"/>
        <family val="2"/>
      </rPr>
      <t xml:space="preserve">한 달 치 고정비를 넣으세요</t>
    </r>
    <r>
      <rPr>
        <sz val="9"/>
        <color rgb="FF666666"/>
        <rFont val="맑은 고딕"/>
        <family val="0"/>
        <charset val="1"/>
      </rPr>
      <t xml:space="preserve">. </t>
    </r>
    <r>
      <rPr>
        <sz val="9"/>
        <color rgb="FF666666"/>
        <rFont val="Noto Sans CJK SC"/>
        <family val="2"/>
      </rPr>
      <t xml:space="preserve">하루치만 적힌 상태면 아래 순이익도 하루 기준이 됩니다</t>
    </r>
    <r>
      <rPr>
        <sz val="9"/>
        <color rgb="FF666666"/>
        <rFont val="맑은 고딕"/>
        <family val="0"/>
        <charset val="1"/>
      </rPr>
      <t xml:space="preserve">.</t>
    </r>
  </si>
  <si>
    <t xml:space="preserve">이 달 순이익</t>
  </si>
  <si>
    <r>
      <rPr>
        <sz val="9"/>
        <color rgb="FF666666"/>
        <rFont val="Noto Sans CJK SC"/>
        <family val="2"/>
      </rPr>
      <t xml:space="preserve">진짜 남는 돈 </t>
    </r>
    <r>
      <rPr>
        <sz val="9"/>
        <color rgb="FF666666"/>
        <rFont val="맑은 고딕"/>
        <family val="0"/>
        <charset val="1"/>
      </rPr>
      <t xml:space="preserve">- </t>
    </r>
    <r>
      <rPr>
        <sz val="9"/>
        <color rgb="FF666666"/>
        <rFont val="Noto Sans CJK SC"/>
        <family val="2"/>
      </rPr>
      <t xml:space="preserve">고정비 합계</t>
    </r>
  </si>
  <si>
    <t xml:space="preserve">손익분기 월매출</t>
  </si>
  <si>
    <r>
      <rPr>
        <sz val="9"/>
        <color rgb="FF666666"/>
        <rFont val="Noto Sans CJK SC"/>
        <family val="2"/>
      </rPr>
      <t xml:space="preserve">고정비 </t>
    </r>
    <r>
      <rPr>
        <sz val="9"/>
        <color rgb="FF666666"/>
        <rFont val="맑은 고딕"/>
        <family val="0"/>
        <charset val="1"/>
      </rPr>
      <t xml:space="preserve">÷ (</t>
    </r>
    <r>
      <rPr>
        <sz val="9"/>
        <color rgb="FF666666"/>
        <rFont val="Noto Sans CJK SC"/>
        <family val="2"/>
      </rPr>
      <t xml:space="preserve">진짜 남는 돈 비율</t>
    </r>
    <r>
      <rPr>
        <sz val="9"/>
        <color rgb="FF666666"/>
        <rFont val="맑은 고딕"/>
        <family val="0"/>
        <charset val="1"/>
      </rPr>
      <t xml:space="preserve">). baedalcalc.kr/</t>
    </r>
    <r>
      <rPr>
        <sz val="9"/>
        <color rgb="FF666666"/>
        <rFont val="Noto Sans CJK SC"/>
        <family val="2"/>
      </rPr>
      <t xml:space="preserve">손익분기계산기 와 같은 계산입니다</t>
    </r>
    <r>
      <rPr>
        <sz val="9"/>
        <color rgb="FF666666"/>
        <rFont val="맑은 고딕"/>
        <family val="0"/>
        <charset val="1"/>
      </rPr>
      <t xml:space="preserve">.</t>
    </r>
  </si>
  <si>
    <r>
      <rPr>
        <sz val="9"/>
        <color rgb="FF666666"/>
        <rFont val="Noto Sans CJK SC"/>
        <family val="2"/>
      </rPr>
      <t xml:space="preserve">※ 이 서식의 계산은 </t>
    </r>
    <r>
      <rPr>
        <sz val="9"/>
        <color rgb="FF666666"/>
        <rFont val="맑은 고딕"/>
        <family val="0"/>
        <charset val="1"/>
      </rPr>
      <t xml:space="preserve">baedalcalc.kr </t>
    </r>
    <r>
      <rPr>
        <sz val="9"/>
        <color rgb="FF666666"/>
        <rFont val="Noto Sans CJK SC"/>
        <family val="2"/>
      </rPr>
      <t xml:space="preserve">의 배달 수수료 계산기와 같은 식입니다</t>
    </r>
    <r>
      <rPr>
        <sz val="9"/>
        <color rgb="FF666666"/>
        <rFont val="맑은 고딕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</si>
</sst>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%"/>
    <numFmt numFmtId="166" formatCode="#,##0;\-#,##0;\-"/>
    <numFmt numFmtId="167" formatCode="0.0%"/>
    <numFmt numFmtId="168" formatCode="#,##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Noto Sans CJK SC"/>
      <family val="2"/>
    </font>
    <font>
      <b val="true"/>
      <sz val="13"/>
      <name val="맑은 고딕"/>
      <family val="0"/>
      <charset val="1"/>
    </font>
    <font>
      <b val="true"/>
      <sz val="10"/>
      <color rgb="FFFFFFFF"/>
      <name val="Noto Sans CJK SC"/>
      <family val="2"/>
    </font>
    <font>
      <b val="true"/>
      <sz val="10"/>
      <name val="Noto Sans CJK SC"/>
      <family val="2"/>
    </font>
    <font>
      <sz val="10"/>
      <color rgb="FF0000FF"/>
      <name val="맑은 고딕"/>
      <family val="0"/>
      <charset val="1"/>
    </font>
    <font>
      <sz val="9"/>
      <color rgb="FF666666"/>
      <name val="Noto Sans CJK SC"/>
      <family val="2"/>
    </font>
    <font>
      <sz val="9"/>
      <color rgb="FF666666"/>
      <name val="맑은 고딕"/>
      <family val="0"/>
      <charset val="1"/>
    </font>
    <font>
      <b val="true"/>
      <sz val="10"/>
      <name val="맑은 고딕"/>
      <family val="0"/>
      <charset val="1"/>
    </font>
    <font>
      <sz val="10"/>
      <color rgb="FF0000FF"/>
      <name val="Noto Sans CJK SC"/>
      <family val="2"/>
    </font>
    <font>
      <b val="true"/>
      <sz val="10"/>
      <color rgb="FFFFFFFF"/>
      <name val="맑은 고딕"/>
      <family val="0"/>
      <charset val="1"/>
    </font>
    <font>
      <sz val="10"/>
      <name val="맑은 고딕"/>
      <family val="0"/>
      <charset val="1"/>
    </font>
    <font>
      <sz val="10"/>
      <color rgb="FF008000"/>
      <name val="맑은 고딕"/>
      <family val="0"/>
      <charset val="1"/>
    </font>
    <font>
      <sz val="10"/>
      <name val="Noto Sans CJK SC"/>
      <family val="2"/>
    </font>
    <font>
      <sz val="11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F5597"/>
        <bgColor rgb="FF0066CC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4"/>
    <col collapsed="false" customWidth="true" hidden="false" outlineLevel="0" max="3" min="3" style="0" width="62"/>
  </cols>
  <sheetData>
    <row r="1" customFormat="false" ht="20.1" hidden="false" customHeight="false" outlineLevel="0" collapsed="false">
      <c r="A1" s="1" t="s">
        <v>0</v>
      </c>
    </row>
    <row r="3" customFormat="false" ht="30" hidden="false" customHeight="true" outlineLevel="0" collapsed="false">
      <c r="A3" s="2" t="s">
        <v>1</v>
      </c>
      <c r="B3" s="2" t="s">
        <v>2</v>
      </c>
      <c r="C3" s="2" t="s">
        <v>3</v>
      </c>
    </row>
    <row r="4" customFormat="false" ht="27.75" hidden="false" customHeight="true" outlineLevel="0" collapsed="false">
      <c r="A4" s="3" t="s">
        <v>4</v>
      </c>
      <c r="B4" s="4" t="n">
        <v>0.068</v>
      </c>
      <c r="C4" s="5" t="s">
        <v>5</v>
      </c>
    </row>
    <row r="5" customFormat="false" ht="27.75" hidden="false" customHeight="true" outlineLevel="0" collapsed="false">
      <c r="A5" s="3" t="s">
        <v>6</v>
      </c>
      <c r="B5" s="4" t="n">
        <v>0.03</v>
      </c>
      <c r="C5" s="5" t="s">
        <v>7</v>
      </c>
    </row>
    <row r="6" customFormat="false" ht="27.75" hidden="false" customHeight="true" outlineLevel="0" collapsed="false">
      <c r="A6" s="3" t="s">
        <v>8</v>
      </c>
      <c r="B6" s="6" t="n">
        <v>2600</v>
      </c>
      <c r="C6" s="5" t="s">
        <v>9</v>
      </c>
    </row>
    <row r="7" customFormat="false" ht="27.75" hidden="false" customHeight="true" outlineLevel="0" collapsed="false">
      <c r="A7" s="3" t="s">
        <v>10</v>
      </c>
      <c r="B7" s="4" t="n">
        <v>0.01</v>
      </c>
      <c r="C7" s="5" t="s">
        <v>11</v>
      </c>
    </row>
    <row r="8" customFormat="false" ht="27.75" hidden="false" customHeight="true" outlineLevel="0" collapsed="false">
      <c r="A8" s="3" t="s">
        <v>12</v>
      </c>
      <c r="B8" s="7" t="n">
        <v>0.35</v>
      </c>
      <c r="C8" s="5" t="s">
        <v>13</v>
      </c>
    </row>
    <row r="9" customFormat="false" ht="27.75" hidden="false" customHeight="true" outlineLevel="0" collapsed="false">
      <c r="A9" s="3" t="s">
        <v>14</v>
      </c>
      <c r="B9" s="7" t="n">
        <v>0.1</v>
      </c>
      <c r="C9" s="5" t="s">
        <v>15</v>
      </c>
    </row>
    <row r="10" customFormat="false" ht="27.75" hidden="false" customHeight="true" outlineLevel="0" collapsed="false">
      <c r="A10" s="3" t="s">
        <v>16</v>
      </c>
      <c r="B10" s="8" t="s">
        <v>17</v>
      </c>
      <c r="C10" s="5" t="s">
        <v>18</v>
      </c>
    </row>
    <row r="11" customFormat="false" ht="27.75" hidden="false" customHeight="true" outlineLevel="0" collapsed="false">
      <c r="A11" s="3" t="s">
        <v>19</v>
      </c>
      <c r="B11" s="7" t="n">
        <v>0.15</v>
      </c>
      <c r="C11" s="5" t="s">
        <v>20</v>
      </c>
    </row>
    <row r="14" customFormat="false" ht="15" hidden="false" customHeight="false" outlineLevel="0" collapsed="false">
      <c r="A14" s="9" t="s">
        <v>21</v>
      </c>
    </row>
    <row r="15" customFormat="false" ht="15" hidden="false" customHeight="false" outlineLevel="0" collapsed="false">
      <c r="A15" s="10" t="s">
        <v>22</v>
      </c>
    </row>
    <row r="17" customFormat="false" ht="15" hidden="false" customHeight="false" outlineLevel="0" collapsed="false">
      <c r="A17" s="9" t="s">
        <v>23</v>
      </c>
    </row>
    <row r="18" customFormat="false" ht="15" hidden="false" customHeight="false" outlineLevel="0" collapsed="false">
      <c r="A18" s="11" t="s">
        <v>24</v>
      </c>
    </row>
    <row r="19" customFormat="false" ht="15" hidden="false" customHeight="false" outlineLevel="0" collapsed="false">
      <c r="A19" s="11" t="s">
        <v>25</v>
      </c>
    </row>
    <row r="20" customFormat="false" ht="15" hidden="false" customHeight="false" outlineLevel="0" collapsed="false">
      <c r="A20" s="11" t="s">
        <v>26</v>
      </c>
    </row>
    <row r="21" customFormat="false" ht="15" hidden="false" customHeight="false" outlineLevel="0" collapsed="false">
      <c r="A21" s="11" t="s">
        <v>27</v>
      </c>
    </row>
    <row r="22" customFormat="false" ht="15" hidden="false" customHeight="false" outlineLevel="0" collapsed="false">
      <c r="A22" s="11" t="s">
        <v>28</v>
      </c>
    </row>
  </sheetData>
  <dataValidations count="1">
    <dataValidation allowBlank="false" errorStyle="stop" operator="between" showDropDown="false" showErrorMessage="false" showInputMessage="false" sqref="B10" type="list">
      <formula1>"일반,간이"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"/>
    <col collapsed="false" customWidth="true" hidden="false" outlineLevel="0" max="3" min="3" style="0" width="14"/>
    <col collapsed="false" customWidth="true" hidden="false" outlineLevel="0" max="4" min="4" style="0" width="13"/>
    <col collapsed="false" customWidth="true" hidden="false" outlineLevel="0" max="5" min="5" style="0" width="10"/>
    <col collapsed="false" customWidth="true" hidden="false" outlineLevel="0" max="9" min="6" style="0" width="11"/>
    <col collapsed="false" customWidth="true" hidden="false" outlineLevel="0" max="10" min="10" style="0" width="10"/>
    <col collapsed="false" customWidth="true" hidden="false" outlineLevel="0" max="11" min="11" style="0" width="11"/>
    <col collapsed="false" customWidth="true" hidden="false" outlineLevel="0" max="12" min="12" style="0" width="12"/>
    <col collapsed="false" customWidth="true" hidden="false" outlineLevel="0" max="16" min="13" style="0" width="11"/>
    <col collapsed="false" customWidth="true" hidden="false" outlineLevel="0" max="17" min="17" style="0" width="13"/>
    <col collapsed="false" customWidth="true" hidden="false" outlineLevel="0" max="18" min="18" style="0" width="9"/>
  </cols>
  <sheetData>
    <row r="1" customFormat="false" ht="20.1" hidden="false" customHeight="false" outlineLevel="0" collapsed="false">
      <c r="A1" s="1" t="s">
        <v>29</v>
      </c>
    </row>
    <row r="2" customFormat="false" ht="15" hidden="false" customHeight="false" outlineLevel="0" collapsed="false">
      <c r="A2" s="10" t="s">
        <v>30</v>
      </c>
    </row>
    <row r="3" customFormat="false" ht="30" hidden="false" customHeight="true" outlineLevel="0" collapsed="false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41</v>
      </c>
      <c r="L3" s="2" t="s">
        <v>42</v>
      </c>
      <c r="M3" s="2" t="s">
        <v>43</v>
      </c>
      <c r="N3" s="2" t="s">
        <v>44</v>
      </c>
      <c r="O3" s="2" t="s">
        <v>45</v>
      </c>
      <c r="P3" s="2" t="s">
        <v>46</v>
      </c>
      <c r="Q3" s="2" t="s">
        <v>47</v>
      </c>
      <c r="R3" s="2" t="s">
        <v>48</v>
      </c>
    </row>
    <row r="4" customFormat="false" ht="15" hidden="false" customHeight="false" outlineLevel="0" collapsed="false">
      <c r="A4" s="12" t="s">
        <v>49</v>
      </c>
      <c r="B4" s="13" t="n">
        <v>32</v>
      </c>
      <c r="C4" s="6" t="n">
        <v>800000</v>
      </c>
      <c r="D4" s="6" t="n">
        <v>300000</v>
      </c>
      <c r="E4" s="6" t="n">
        <v>0</v>
      </c>
      <c r="F4" s="14" t="n">
        <f aca="false">IF($C4="","",$C4*설정!$B$4)</f>
        <v>54400</v>
      </c>
      <c r="G4" s="14" t="n">
        <f aca="false">IF($C4="","",$C4*설정!$B$5)</f>
        <v>24000</v>
      </c>
      <c r="H4" s="14" t="n">
        <f aca="false">IF($B4="",0,$B4*설정!$B$6)</f>
        <v>83200</v>
      </c>
      <c r="I4" s="14" t="n">
        <f aca="false">IF($D4="",0,$D4*설정!$B$7)</f>
        <v>3000</v>
      </c>
      <c r="J4" s="14" t="n">
        <f aca="false">IF($C4="","",($F4+$G4+$H4+$I4)*설정!$B$9)</f>
        <v>16460</v>
      </c>
      <c r="K4" s="14" t="n">
        <f aca="false">IF($C4="","",$F4+$G4+$H4+$I4+$J4+N($E4))</f>
        <v>181060</v>
      </c>
      <c r="L4" s="14" t="n">
        <f aca="false">IF($C4="","",N($C4)+N($D4)-$K4)</f>
        <v>918940</v>
      </c>
      <c r="M4" s="14" t="n">
        <f aca="false">IF($C4="","",(N($C4)+N($D4))*설정!$B$9/(1+설정!$B$9))</f>
        <v>100000</v>
      </c>
      <c r="N4" s="14" t="n">
        <f aca="false">IF($C4="","",$J4)</f>
        <v>16460</v>
      </c>
      <c r="O4" s="14" t="n">
        <f aca="false">IF($C4="","",IF(설정!$B$10="간이",(N($C4)+N($D4))*설정!$B$11*설정!$B$9-($F4+$G4+$H4+$I4+$J4)*0.005,$M4-$N4))</f>
        <v>83540</v>
      </c>
      <c r="P4" s="14" t="n">
        <f aca="false">IF($C4="","",(N($C4)+N($D4))*설정!$B$8)</f>
        <v>385000</v>
      </c>
      <c r="Q4" s="15" t="n">
        <f aca="false">IF($C4="","",$L4-$O4-$P4)</f>
        <v>450400</v>
      </c>
      <c r="R4" s="16" t="n">
        <f aca="false">IF(N($C4)+N($D4)=0,"",$Q4/(N($C4)+N($D4)))</f>
        <v>0.409454545454545</v>
      </c>
    </row>
    <row r="5" customFormat="false" ht="15" hidden="false" customHeight="false" outlineLevel="0" collapsed="false">
      <c r="A5" s="12"/>
      <c r="B5" s="13"/>
      <c r="C5" s="6"/>
      <c r="D5" s="6"/>
      <c r="E5" s="6"/>
      <c r="F5" s="14" t="str">
        <f aca="false">IF($C5="","",$C5*설정!$B$4)</f>
        <v/>
      </c>
      <c r="G5" s="14" t="str">
        <f aca="false">IF($C5="","",$C5*설정!$B$5)</f>
        <v/>
      </c>
      <c r="H5" s="14" t="n">
        <f aca="false">IF($B5="",0,$B5*설정!$B$6)</f>
        <v>0</v>
      </c>
      <c r="I5" s="14" t="n">
        <f aca="false">IF($D5="",0,$D5*설정!$B$7)</f>
        <v>0</v>
      </c>
      <c r="J5" s="14" t="str">
        <f aca="false">IF($C5="","",($F5+$G5+$H5+$I5)*설정!$B$9)</f>
        <v/>
      </c>
      <c r="K5" s="14" t="str">
        <f aca="false">IF($C5="","",$F5+$G5+$H5+$I5+$J5+N($E5))</f>
        <v/>
      </c>
      <c r="L5" s="14" t="str">
        <f aca="false">IF($C5="","",N($C5)+N($D5)-$K5)</f>
        <v/>
      </c>
      <c r="M5" s="14" t="str">
        <f aca="false">IF($C5="","",(N($C5)+N($D5))*설정!$B$9/(1+설정!$B$9))</f>
        <v/>
      </c>
      <c r="N5" s="14" t="str">
        <f aca="false">IF($C5="","",$J5)</f>
        <v/>
      </c>
      <c r="O5" s="14" t="str">
        <f aca="false">IF($C5="","",IF(설정!$B$10="간이",(N($C5)+N($D5))*설정!$B$11*설정!$B$9-($F5+$G5+$H5+$I5+$J5)*0.005,$M5-$N5))</f>
        <v/>
      </c>
      <c r="P5" s="14" t="str">
        <f aca="false">IF($C5="","",(N($C5)+N($D5))*설정!$B$8)</f>
        <v/>
      </c>
      <c r="Q5" s="15" t="str">
        <f aca="false">IF($C5="","",$L5-$O5-$P5)</f>
        <v/>
      </c>
      <c r="R5" s="16" t="str">
        <f aca="false">IF(N($C5)+N($D5)=0,"",$Q5/(N($C5)+N($D5)))</f>
        <v/>
      </c>
    </row>
    <row r="6" customFormat="false" ht="15" hidden="false" customHeight="false" outlineLevel="0" collapsed="false">
      <c r="A6" s="12"/>
      <c r="B6" s="13"/>
      <c r="C6" s="6"/>
      <c r="D6" s="6"/>
      <c r="E6" s="6"/>
      <c r="F6" s="14" t="str">
        <f aca="false">IF($C6="","",$C6*설정!$B$4)</f>
        <v/>
      </c>
      <c r="G6" s="14" t="str">
        <f aca="false">IF($C6="","",$C6*설정!$B$5)</f>
        <v/>
      </c>
      <c r="H6" s="14" t="n">
        <f aca="false">IF($B6="",0,$B6*설정!$B$6)</f>
        <v>0</v>
      </c>
      <c r="I6" s="14" t="n">
        <f aca="false">IF($D6="",0,$D6*설정!$B$7)</f>
        <v>0</v>
      </c>
      <c r="J6" s="14" t="str">
        <f aca="false">IF($C6="","",($F6+$G6+$H6+$I6)*설정!$B$9)</f>
        <v/>
      </c>
      <c r="K6" s="14" t="str">
        <f aca="false">IF($C6="","",$F6+$G6+$H6+$I6+$J6+N($E6))</f>
        <v/>
      </c>
      <c r="L6" s="14" t="str">
        <f aca="false">IF($C6="","",N($C6)+N($D6)-$K6)</f>
        <v/>
      </c>
      <c r="M6" s="14" t="str">
        <f aca="false">IF($C6="","",(N($C6)+N($D6))*설정!$B$9/(1+설정!$B$9))</f>
        <v/>
      </c>
      <c r="N6" s="14" t="str">
        <f aca="false">IF($C6="","",$J6)</f>
        <v/>
      </c>
      <c r="O6" s="14" t="str">
        <f aca="false">IF($C6="","",IF(설정!$B$10="간이",(N($C6)+N($D6))*설정!$B$11*설정!$B$9-($F6+$G6+$H6+$I6+$J6)*0.005,$M6-$N6))</f>
        <v/>
      </c>
      <c r="P6" s="14" t="str">
        <f aca="false">IF($C6="","",(N($C6)+N($D6))*설정!$B$8)</f>
        <v/>
      </c>
      <c r="Q6" s="15" t="str">
        <f aca="false">IF($C6="","",$L6-$O6-$P6)</f>
        <v/>
      </c>
      <c r="R6" s="16" t="str">
        <f aca="false">IF(N($C6)+N($D6)=0,"",$Q6/(N($C6)+N($D6)))</f>
        <v/>
      </c>
    </row>
    <row r="7" customFormat="false" ht="15" hidden="false" customHeight="false" outlineLevel="0" collapsed="false">
      <c r="A7" s="12"/>
      <c r="B7" s="13"/>
      <c r="C7" s="6"/>
      <c r="D7" s="6"/>
      <c r="E7" s="6"/>
      <c r="F7" s="14" t="str">
        <f aca="false">IF($C7="","",$C7*설정!$B$4)</f>
        <v/>
      </c>
      <c r="G7" s="14" t="str">
        <f aca="false">IF($C7="","",$C7*설정!$B$5)</f>
        <v/>
      </c>
      <c r="H7" s="14" t="n">
        <f aca="false">IF($B7="",0,$B7*설정!$B$6)</f>
        <v>0</v>
      </c>
      <c r="I7" s="14" t="n">
        <f aca="false">IF($D7="",0,$D7*설정!$B$7)</f>
        <v>0</v>
      </c>
      <c r="J7" s="14" t="str">
        <f aca="false">IF($C7="","",($F7+$G7+$H7+$I7)*설정!$B$9)</f>
        <v/>
      </c>
      <c r="K7" s="14" t="str">
        <f aca="false">IF($C7="","",$F7+$G7+$H7+$I7+$J7+N($E7))</f>
        <v/>
      </c>
      <c r="L7" s="14" t="str">
        <f aca="false">IF($C7="","",N($C7)+N($D7)-$K7)</f>
        <v/>
      </c>
      <c r="M7" s="14" t="str">
        <f aca="false">IF($C7="","",(N($C7)+N($D7))*설정!$B$9/(1+설정!$B$9))</f>
        <v/>
      </c>
      <c r="N7" s="14" t="str">
        <f aca="false">IF($C7="","",$J7)</f>
        <v/>
      </c>
      <c r="O7" s="14" t="str">
        <f aca="false">IF($C7="","",IF(설정!$B$10="간이",(N($C7)+N($D7))*설정!$B$11*설정!$B$9-($F7+$G7+$H7+$I7+$J7)*0.005,$M7-$N7))</f>
        <v/>
      </c>
      <c r="P7" s="14" t="str">
        <f aca="false">IF($C7="","",(N($C7)+N($D7))*설정!$B$8)</f>
        <v/>
      </c>
      <c r="Q7" s="15" t="str">
        <f aca="false">IF($C7="","",$L7-$O7-$P7)</f>
        <v/>
      </c>
      <c r="R7" s="16" t="str">
        <f aca="false">IF(N($C7)+N($D7)=0,"",$Q7/(N($C7)+N($D7)))</f>
        <v/>
      </c>
    </row>
    <row r="8" customFormat="false" ht="15" hidden="false" customHeight="false" outlineLevel="0" collapsed="false">
      <c r="A8" s="12"/>
      <c r="B8" s="13"/>
      <c r="C8" s="6"/>
      <c r="D8" s="6"/>
      <c r="E8" s="6"/>
      <c r="F8" s="14" t="str">
        <f aca="false">IF($C8="","",$C8*설정!$B$4)</f>
        <v/>
      </c>
      <c r="G8" s="14" t="str">
        <f aca="false">IF($C8="","",$C8*설정!$B$5)</f>
        <v/>
      </c>
      <c r="H8" s="14" t="n">
        <f aca="false">IF($B8="",0,$B8*설정!$B$6)</f>
        <v>0</v>
      </c>
      <c r="I8" s="14" t="n">
        <f aca="false">IF($D8="",0,$D8*설정!$B$7)</f>
        <v>0</v>
      </c>
      <c r="J8" s="14" t="str">
        <f aca="false">IF($C8="","",($F8+$G8+$H8+$I8)*설정!$B$9)</f>
        <v/>
      </c>
      <c r="K8" s="14" t="str">
        <f aca="false">IF($C8="","",$F8+$G8+$H8+$I8+$J8+N($E8))</f>
        <v/>
      </c>
      <c r="L8" s="14" t="str">
        <f aca="false">IF($C8="","",N($C8)+N($D8)-$K8)</f>
        <v/>
      </c>
      <c r="M8" s="14" t="str">
        <f aca="false">IF($C8="","",(N($C8)+N($D8))*설정!$B$9/(1+설정!$B$9))</f>
        <v/>
      </c>
      <c r="N8" s="14" t="str">
        <f aca="false">IF($C8="","",$J8)</f>
        <v/>
      </c>
      <c r="O8" s="14" t="str">
        <f aca="false">IF($C8="","",IF(설정!$B$10="간이",(N($C8)+N($D8))*설정!$B$11*설정!$B$9-($F8+$G8+$H8+$I8+$J8)*0.005,$M8-$N8))</f>
        <v/>
      </c>
      <c r="P8" s="14" t="str">
        <f aca="false">IF($C8="","",(N($C8)+N($D8))*설정!$B$8)</f>
        <v/>
      </c>
      <c r="Q8" s="15" t="str">
        <f aca="false">IF($C8="","",$L8-$O8-$P8)</f>
        <v/>
      </c>
      <c r="R8" s="16" t="str">
        <f aca="false">IF(N($C8)+N($D8)=0,"",$Q8/(N($C8)+N($D8)))</f>
        <v/>
      </c>
    </row>
    <row r="9" customFormat="false" ht="15" hidden="false" customHeight="false" outlineLevel="0" collapsed="false">
      <c r="A9" s="12"/>
      <c r="B9" s="13"/>
      <c r="C9" s="6"/>
      <c r="D9" s="6"/>
      <c r="E9" s="6"/>
      <c r="F9" s="14" t="str">
        <f aca="false">IF($C9="","",$C9*설정!$B$4)</f>
        <v/>
      </c>
      <c r="G9" s="14" t="str">
        <f aca="false">IF($C9="","",$C9*설정!$B$5)</f>
        <v/>
      </c>
      <c r="H9" s="14" t="n">
        <f aca="false">IF($B9="",0,$B9*설정!$B$6)</f>
        <v>0</v>
      </c>
      <c r="I9" s="14" t="n">
        <f aca="false">IF($D9="",0,$D9*설정!$B$7)</f>
        <v>0</v>
      </c>
      <c r="J9" s="14" t="str">
        <f aca="false">IF($C9="","",($F9+$G9+$H9+$I9)*설정!$B$9)</f>
        <v/>
      </c>
      <c r="K9" s="14" t="str">
        <f aca="false">IF($C9="","",$F9+$G9+$H9+$I9+$J9+N($E9))</f>
        <v/>
      </c>
      <c r="L9" s="14" t="str">
        <f aca="false">IF($C9="","",N($C9)+N($D9)-$K9)</f>
        <v/>
      </c>
      <c r="M9" s="14" t="str">
        <f aca="false">IF($C9="","",(N($C9)+N($D9))*설정!$B$9/(1+설정!$B$9))</f>
        <v/>
      </c>
      <c r="N9" s="14" t="str">
        <f aca="false">IF($C9="","",$J9)</f>
        <v/>
      </c>
      <c r="O9" s="14" t="str">
        <f aca="false">IF($C9="","",IF(설정!$B$10="간이",(N($C9)+N($D9))*설정!$B$11*설정!$B$9-($F9+$G9+$H9+$I9+$J9)*0.005,$M9-$N9))</f>
        <v/>
      </c>
      <c r="P9" s="14" t="str">
        <f aca="false">IF($C9="","",(N($C9)+N($D9))*설정!$B$8)</f>
        <v/>
      </c>
      <c r="Q9" s="15" t="str">
        <f aca="false">IF($C9="","",$L9-$O9-$P9)</f>
        <v/>
      </c>
      <c r="R9" s="16" t="str">
        <f aca="false">IF(N($C9)+N($D9)=0,"",$Q9/(N($C9)+N($D9)))</f>
        <v/>
      </c>
    </row>
    <row r="10" customFormat="false" ht="15" hidden="false" customHeight="false" outlineLevel="0" collapsed="false">
      <c r="A10" s="12"/>
      <c r="B10" s="13"/>
      <c r="C10" s="6"/>
      <c r="D10" s="6"/>
      <c r="E10" s="6"/>
      <c r="F10" s="14" t="str">
        <f aca="false">IF($C10="","",$C10*설정!$B$4)</f>
        <v/>
      </c>
      <c r="G10" s="14" t="str">
        <f aca="false">IF($C10="","",$C10*설정!$B$5)</f>
        <v/>
      </c>
      <c r="H10" s="14" t="n">
        <f aca="false">IF($B10="",0,$B10*설정!$B$6)</f>
        <v>0</v>
      </c>
      <c r="I10" s="14" t="n">
        <f aca="false">IF($D10="",0,$D10*설정!$B$7)</f>
        <v>0</v>
      </c>
      <c r="J10" s="14" t="str">
        <f aca="false">IF($C10="","",($F10+$G10+$H10+$I10)*설정!$B$9)</f>
        <v/>
      </c>
      <c r="K10" s="14" t="str">
        <f aca="false">IF($C10="","",$F10+$G10+$H10+$I10+$J10+N($E10))</f>
        <v/>
      </c>
      <c r="L10" s="14" t="str">
        <f aca="false">IF($C10="","",N($C10)+N($D10)-$K10)</f>
        <v/>
      </c>
      <c r="M10" s="14" t="str">
        <f aca="false">IF($C10="","",(N($C10)+N($D10))*설정!$B$9/(1+설정!$B$9))</f>
        <v/>
      </c>
      <c r="N10" s="14" t="str">
        <f aca="false">IF($C10="","",$J10)</f>
        <v/>
      </c>
      <c r="O10" s="14" t="str">
        <f aca="false">IF($C10="","",IF(설정!$B$10="간이",(N($C10)+N($D10))*설정!$B$11*설정!$B$9-($F10+$G10+$H10+$I10+$J10)*0.005,$M10-$N10))</f>
        <v/>
      </c>
      <c r="P10" s="14" t="str">
        <f aca="false">IF($C10="","",(N($C10)+N($D10))*설정!$B$8)</f>
        <v/>
      </c>
      <c r="Q10" s="15" t="str">
        <f aca="false">IF($C10="","",$L10-$O10-$P10)</f>
        <v/>
      </c>
      <c r="R10" s="16" t="str">
        <f aca="false">IF(N($C10)+N($D10)=0,"",$Q10/(N($C10)+N($D10)))</f>
        <v/>
      </c>
    </row>
    <row r="11" customFormat="false" ht="15" hidden="false" customHeight="false" outlineLevel="0" collapsed="false">
      <c r="A11" s="12"/>
      <c r="B11" s="13"/>
      <c r="C11" s="6"/>
      <c r="D11" s="6"/>
      <c r="E11" s="6"/>
      <c r="F11" s="14" t="str">
        <f aca="false">IF($C11="","",$C11*설정!$B$4)</f>
        <v/>
      </c>
      <c r="G11" s="14" t="str">
        <f aca="false">IF($C11="","",$C11*설정!$B$5)</f>
        <v/>
      </c>
      <c r="H11" s="14" t="n">
        <f aca="false">IF($B11="",0,$B11*설정!$B$6)</f>
        <v>0</v>
      </c>
      <c r="I11" s="14" t="n">
        <f aca="false">IF($D11="",0,$D11*설정!$B$7)</f>
        <v>0</v>
      </c>
      <c r="J11" s="14" t="str">
        <f aca="false">IF($C11="","",($F11+$G11+$H11+$I11)*설정!$B$9)</f>
        <v/>
      </c>
      <c r="K11" s="14" t="str">
        <f aca="false">IF($C11="","",$F11+$G11+$H11+$I11+$J11+N($E11))</f>
        <v/>
      </c>
      <c r="L11" s="14" t="str">
        <f aca="false">IF($C11="","",N($C11)+N($D11)-$K11)</f>
        <v/>
      </c>
      <c r="M11" s="14" t="str">
        <f aca="false">IF($C11="","",(N($C11)+N($D11))*설정!$B$9/(1+설정!$B$9))</f>
        <v/>
      </c>
      <c r="N11" s="14" t="str">
        <f aca="false">IF($C11="","",$J11)</f>
        <v/>
      </c>
      <c r="O11" s="14" t="str">
        <f aca="false">IF($C11="","",IF(설정!$B$10="간이",(N($C11)+N($D11))*설정!$B$11*설정!$B$9-($F11+$G11+$H11+$I11+$J11)*0.005,$M11-$N11))</f>
        <v/>
      </c>
      <c r="P11" s="14" t="str">
        <f aca="false">IF($C11="","",(N($C11)+N($D11))*설정!$B$8)</f>
        <v/>
      </c>
      <c r="Q11" s="15" t="str">
        <f aca="false">IF($C11="","",$L11-$O11-$P11)</f>
        <v/>
      </c>
      <c r="R11" s="16" t="str">
        <f aca="false">IF(N($C11)+N($D11)=0,"",$Q11/(N($C11)+N($D11)))</f>
        <v/>
      </c>
    </row>
    <row r="12" customFormat="false" ht="15" hidden="false" customHeight="false" outlineLevel="0" collapsed="false">
      <c r="A12" s="12"/>
      <c r="B12" s="13"/>
      <c r="C12" s="6"/>
      <c r="D12" s="6"/>
      <c r="E12" s="6"/>
      <c r="F12" s="14" t="str">
        <f aca="false">IF($C12="","",$C12*설정!$B$4)</f>
        <v/>
      </c>
      <c r="G12" s="14" t="str">
        <f aca="false">IF($C12="","",$C12*설정!$B$5)</f>
        <v/>
      </c>
      <c r="H12" s="14" t="n">
        <f aca="false">IF($B12="",0,$B12*설정!$B$6)</f>
        <v>0</v>
      </c>
      <c r="I12" s="14" t="n">
        <f aca="false">IF($D12="",0,$D12*설정!$B$7)</f>
        <v>0</v>
      </c>
      <c r="J12" s="14" t="str">
        <f aca="false">IF($C12="","",($F12+$G12+$H12+$I12)*설정!$B$9)</f>
        <v/>
      </c>
      <c r="K12" s="14" t="str">
        <f aca="false">IF($C12="","",$F12+$G12+$H12+$I12+$J12+N($E12))</f>
        <v/>
      </c>
      <c r="L12" s="14" t="str">
        <f aca="false">IF($C12="","",N($C12)+N($D12)-$K12)</f>
        <v/>
      </c>
      <c r="M12" s="14" t="str">
        <f aca="false">IF($C12="","",(N($C12)+N($D12))*설정!$B$9/(1+설정!$B$9))</f>
        <v/>
      </c>
      <c r="N12" s="14" t="str">
        <f aca="false">IF($C12="","",$J12)</f>
        <v/>
      </c>
      <c r="O12" s="14" t="str">
        <f aca="false">IF($C12="","",IF(설정!$B$10="간이",(N($C12)+N($D12))*설정!$B$11*설정!$B$9-($F12+$G12+$H12+$I12+$J12)*0.005,$M12-$N12))</f>
        <v/>
      </c>
      <c r="P12" s="14" t="str">
        <f aca="false">IF($C12="","",(N($C12)+N($D12))*설정!$B$8)</f>
        <v/>
      </c>
      <c r="Q12" s="15" t="str">
        <f aca="false">IF($C12="","",$L12-$O12-$P12)</f>
        <v/>
      </c>
      <c r="R12" s="16" t="str">
        <f aca="false">IF(N($C12)+N($D12)=0,"",$Q12/(N($C12)+N($D12)))</f>
        <v/>
      </c>
    </row>
    <row r="13" customFormat="false" ht="15" hidden="false" customHeight="false" outlineLevel="0" collapsed="false">
      <c r="A13" s="12"/>
      <c r="B13" s="13"/>
      <c r="C13" s="6"/>
      <c r="D13" s="6"/>
      <c r="E13" s="6"/>
      <c r="F13" s="14" t="str">
        <f aca="false">IF($C13="","",$C13*설정!$B$4)</f>
        <v/>
      </c>
      <c r="G13" s="14" t="str">
        <f aca="false">IF($C13="","",$C13*설정!$B$5)</f>
        <v/>
      </c>
      <c r="H13" s="14" t="n">
        <f aca="false">IF($B13="",0,$B13*설정!$B$6)</f>
        <v>0</v>
      </c>
      <c r="I13" s="14" t="n">
        <f aca="false">IF($D13="",0,$D13*설정!$B$7)</f>
        <v>0</v>
      </c>
      <c r="J13" s="14" t="str">
        <f aca="false">IF($C13="","",($F13+$G13+$H13+$I13)*설정!$B$9)</f>
        <v/>
      </c>
      <c r="K13" s="14" t="str">
        <f aca="false">IF($C13="","",$F13+$G13+$H13+$I13+$J13+N($E13))</f>
        <v/>
      </c>
      <c r="L13" s="14" t="str">
        <f aca="false">IF($C13="","",N($C13)+N($D13)-$K13)</f>
        <v/>
      </c>
      <c r="M13" s="14" t="str">
        <f aca="false">IF($C13="","",(N($C13)+N($D13))*설정!$B$9/(1+설정!$B$9))</f>
        <v/>
      </c>
      <c r="N13" s="14" t="str">
        <f aca="false">IF($C13="","",$J13)</f>
        <v/>
      </c>
      <c r="O13" s="14" t="str">
        <f aca="false">IF($C13="","",IF(설정!$B$10="간이",(N($C13)+N($D13))*설정!$B$11*설정!$B$9-($F13+$G13+$H13+$I13+$J13)*0.005,$M13-$N13))</f>
        <v/>
      </c>
      <c r="P13" s="14" t="str">
        <f aca="false">IF($C13="","",(N($C13)+N($D13))*설정!$B$8)</f>
        <v/>
      </c>
      <c r="Q13" s="15" t="str">
        <f aca="false">IF($C13="","",$L13-$O13-$P13)</f>
        <v/>
      </c>
      <c r="R13" s="16" t="str">
        <f aca="false">IF(N($C13)+N($D13)=0,"",$Q13/(N($C13)+N($D13)))</f>
        <v/>
      </c>
    </row>
    <row r="14" customFormat="false" ht="15" hidden="false" customHeight="false" outlineLevel="0" collapsed="false">
      <c r="A14" s="12"/>
      <c r="B14" s="13"/>
      <c r="C14" s="6"/>
      <c r="D14" s="6"/>
      <c r="E14" s="6"/>
      <c r="F14" s="14" t="str">
        <f aca="false">IF($C14="","",$C14*설정!$B$4)</f>
        <v/>
      </c>
      <c r="G14" s="14" t="str">
        <f aca="false">IF($C14="","",$C14*설정!$B$5)</f>
        <v/>
      </c>
      <c r="H14" s="14" t="n">
        <f aca="false">IF($B14="",0,$B14*설정!$B$6)</f>
        <v>0</v>
      </c>
      <c r="I14" s="14" t="n">
        <f aca="false">IF($D14="",0,$D14*설정!$B$7)</f>
        <v>0</v>
      </c>
      <c r="J14" s="14" t="str">
        <f aca="false">IF($C14="","",($F14+$G14+$H14+$I14)*설정!$B$9)</f>
        <v/>
      </c>
      <c r="K14" s="14" t="str">
        <f aca="false">IF($C14="","",$F14+$G14+$H14+$I14+$J14+N($E14))</f>
        <v/>
      </c>
      <c r="L14" s="14" t="str">
        <f aca="false">IF($C14="","",N($C14)+N($D14)-$K14)</f>
        <v/>
      </c>
      <c r="M14" s="14" t="str">
        <f aca="false">IF($C14="","",(N($C14)+N($D14))*설정!$B$9/(1+설정!$B$9))</f>
        <v/>
      </c>
      <c r="N14" s="14" t="str">
        <f aca="false">IF($C14="","",$J14)</f>
        <v/>
      </c>
      <c r="O14" s="14" t="str">
        <f aca="false">IF($C14="","",IF(설정!$B$10="간이",(N($C14)+N($D14))*설정!$B$11*설정!$B$9-($F14+$G14+$H14+$I14+$J14)*0.005,$M14-$N14))</f>
        <v/>
      </c>
      <c r="P14" s="14" t="str">
        <f aca="false">IF($C14="","",(N($C14)+N($D14))*설정!$B$8)</f>
        <v/>
      </c>
      <c r="Q14" s="15" t="str">
        <f aca="false">IF($C14="","",$L14-$O14-$P14)</f>
        <v/>
      </c>
      <c r="R14" s="16" t="str">
        <f aca="false">IF(N($C14)+N($D14)=0,"",$Q14/(N($C14)+N($D14)))</f>
        <v/>
      </c>
    </row>
    <row r="15" customFormat="false" ht="15" hidden="false" customHeight="false" outlineLevel="0" collapsed="false">
      <c r="A15" s="12"/>
      <c r="B15" s="13"/>
      <c r="C15" s="6"/>
      <c r="D15" s="6"/>
      <c r="E15" s="6"/>
      <c r="F15" s="14" t="str">
        <f aca="false">IF($C15="","",$C15*설정!$B$4)</f>
        <v/>
      </c>
      <c r="G15" s="14" t="str">
        <f aca="false">IF($C15="","",$C15*설정!$B$5)</f>
        <v/>
      </c>
      <c r="H15" s="14" t="n">
        <f aca="false">IF($B15="",0,$B15*설정!$B$6)</f>
        <v>0</v>
      </c>
      <c r="I15" s="14" t="n">
        <f aca="false">IF($D15="",0,$D15*설정!$B$7)</f>
        <v>0</v>
      </c>
      <c r="J15" s="14" t="str">
        <f aca="false">IF($C15="","",($F15+$G15+$H15+$I15)*설정!$B$9)</f>
        <v/>
      </c>
      <c r="K15" s="14" t="str">
        <f aca="false">IF($C15="","",$F15+$G15+$H15+$I15+$J15+N($E15))</f>
        <v/>
      </c>
      <c r="L15" s="14" t="str">
        <f aca="false">IF($C15="","",N($C15)+N($D15)-$K15)</f>
        <v/>
      </c>
      <c r="M15" s="14" t="str">
        <f aca="false">IF($C15="","",(N($C15)+N($D15))*설정!$B$9/(1+설정!$B$9))</f>
        <v/>
      </c>
      <c r="N15" s="14" t="str">
        <f aca="false">IF($C15="","",$J15)</f>
        <v/>
      </c>
      <c r="O15" s="14" t="str">
        <f aca="false">IF($C15="","",IF(설정!$B$10="간이",(N($C15)+N($D15))*설정!$B$11*설정!$B$9-($F15+$G15+$H15+$I15+$J15)*0.005,$M15-$N15))</f>
        <v/>
      </c>
      <c r="P15" s="14" t="str">
        <f aca="false">IF($C15="","",(N($C15)+N($D15))*설정!$B$8)</f>
        <v/>
      </c>
      <c r="Q15" s="15" t="str">
        <f aca="false">IF($C15="","",$L15-$O15-$P15)</f>
        <v/>
      </c>
      <c r="R15" s="16" t="str">
        <f aca="false">IF(N($C15)+N($D15)=0,"",$Q15/(N($C15)+N($D15)))</f>
        <v/>
      </c>
    </row>
    <row r="16" customFormat="false" ht="15" hidden="false" customHeight="false" outlineLevel="0" collapsed="false">
      <c r="A16" s="12"/>
      <c r="B16" s="13"/>
      <c r="C16" s="6"/>
      <c r="D16" s="6"/>
      <c r="E16" s="6"/>
      <c r="F16" s="14" t="str">
        <f aca="false">IF($C16="","",$C16*설정!$B$4)</f>
        <v/>
      </c>
      <c r="G16" s="14" t="str">
        <f aca="false">IF($C16="","",$C16*설정!$B$5)</f>
        <v/>
      </c>
      <c r="H16" s="14" t="n">
        <f aca="false">IF($B16="",0,$B16*설정!$B$6)</f>
        <v>0</v>
      </c>
      <c r="I16" s="14" t="n">
        <f aca="false">IF($D16="",0,$D16*설정!$B$7)</f>
        <v>0</v>
      </c>
      <c r="J16" s="14" t="str">
        <f aca="false">IF($C16="","",($F16+$G16+$H16+$I16)*설정!$B$9)</f>
        <v/>
      </c>
      <c r="K16" s="14" t="str">
        <f aca="false">IF($C16="","",$F16+$G16+$H16+$I16+$J16+N($E16))</f>
        <v/>
      </c>
      <c r="L16" s="14" t="str">
        <f aca="false">IF($C16="","",N($C16)+N($D16)-$K16)</f>
        <v/>
      </c>
      <c r="M16" s="14" t="str">
        <f aca="false">IF($C16="","",(N($C16)+N($D16))*설정!$B$9/(1+설정!$B$9))</f>
        <v/>
      </c>
      <c r="N16" s="14" t="str">
        <f aca="false">IF($C16="","",$J16)</f>
        <v/>
      </c>
      <c r="O16" s="14" t="str">
        <f aca="false">IF($C16="","",IF(설정!$B$10="간이",(N($C16)+N($D16))*설정!$B$11*설정!$B$9-($F16+$G16+$H16+$I16+$J16)*0.005,$M16-$N16))</f>
        <v/>
      </c>
      <c r="P16" s="14" t="str">
        <f aca="false">IF($C16="","",(N($C16)+N($D16))*설정!$B$8)</f>
        <v/>
      </c>
      <c r="Q16" s="15" t="str">
        <f aca="false">IF($C16="","",$L16-$O16-$P16)</f>
        <v/>
      </c>
      <c r="R16" s="16" t="str">
        <f aca="false">IF(N($C16)+N($D16)=0,"",$Q16/(N($C16)+N($D16)))</f>
        <v/>
      </c>
    </row>
    <row r="17" customFormat="false" ht="15" hidden="false" customHeight="false" outlineLevel="0" collapsed="false">
      <c r="A17" s="12"/>
      <c r="B17" s="13"/>
      <c r="C17" s="6"/>
      <c r="D17" s="6"/>
      <c r="E17" s="6"/>
      <c r="F17" s="14" t="str">
        <f aca="false">IF($C17="","",$C17*설정!$B$4)</f>
        <v/>
      </c>
      <c r="G17" s="14" t="str">
        <f aca="false">IF($C17="","",$C17*설정!$B$5)</f>
        <v/>
      </c>
      <c r="H17" s="14" t="n">
        <f aca="false">IF($B17="",0,$B17*설정!$B$6)</f>
        <v>0</v>
      </c>
      <c r="I17" s="14" t="n">
        <f aca="false">IF($D17="",0,$D17*설정!$B$7)</f>
        <v>0</v>
      </c>
      <c r="J17" s="14" t="str">
        <f aca="false">IF($C17="","",($F17+$G17+$H17+$I17)*설정!$B$9)</f>
        <v/>
      </c>
      <c r="K17" s="14" t="str">
        <f aca="false">IF($C17="","",$F17+$G17+$H17+$I17+$J17+N($E17))</f>
        <v/>
      </c>
      <c r="L17" s="14" t="str">
        <f aca="false">IF($C17="","",N($C17)+N($D17)-$K17)</f>
        <v/>
      </c>
      <c r="M17" s="14" t="str">
        <f aca="false">IF($C17="","",(N($C17)+N($D17))*설정!$B$9/(1+설정!$B$9))</f>
        <v/>
      </c>
      <c r="N17" s="14" t="str">
        <f aca="false">IF($C17="","",$J17)</f>
        <v/>
      </c>
      <c r="O17" s="14" t="str">
        <f aca="false">IF($C17="","",IF(설정!$B$10="간이",(N($C17)+N($D17))*설정!$B$11*설정!$B$9-($F17+$G17+$H17+$I17+$J17)*0.005,$M17-$N17))</f>
        <v/>
      </c>
      <c r="P17" s="14" t="str">
        <f aca="false">IF($C17="","",(N($C17)+N($D17))*설정!$B$8)</f>
        <v/>
      </c>
      <c r="Q17" s="15" t="str">
        <f aca="false">IF($C17="","",$L17-$O17-$P17)</f>
        <v/>
      </c>
      <c r="R17" s="16" t="str">
        <f aca="false">IF(N($C17)+N($D17)=0,"",$Q17/(N($C17)+N($D17)))</f>
        <v/>
      </c>
    </row>
    <row r="18" customFormat="false" ht="15" hidden="false" customHeight="false" outlineLevel="0" collapsed="false">
      <c r="A18" s="12"/>
      <c r="B18" s="13"/>
      <c r="C18" s="6"/>
      <c r="D18" s="6"/>
      <c r="E18" s="6"/>
      <c r="F18" s="14" t="str">
        <f aca="false">IF($C18="","",$C18*설정!$B$4)</f>
        <v/>
      </c>
      <c r="G18" s="14" t="str">
        <f aca="false">IF($C18="","",$C18*설정!$B$5)</f>
        <v/>
      </c>
      <c r="H18" s="14" t="n">
        <f aca="false">IF($B18="",0,$B18*설정!$B$6)</f>
        <v>0</v>
      </c>
      <c r="I18" s="14" t="n">
        <f aca="false">IF($D18="",0,$D18*설정!$B$7)</f>
        <v>0</v>
      </c>
      <c r="J18" s="14" t="str">
        <f aca="false">IF($C18="","",($F18+$G18+$H18+$I18)*설정!$B$9)</f>
        <v/>
      </c>
      <c r="K18" s="14" t="str">
        <f aca="false">IF($C18="","",$F18+$G18+$H18+$I18+$J18+N($E18))</f>
        <v/>
      </c>
      <c r="L18" s="14" t="str">
        <f aca="false">IF($C18="","",N($C18)+N($D18)-$K18)</f>
        <v/>
      </c>
      <c r="M18" s="14" t="str">
        <f aca="false">IF($C18="","",(N($C18)+N($D18))*설정!$B$9/(1+설정!$B$9))</f>
        <v/>
      </c>
      <c r="N18" s="14" t="str">
        <f aca="false">IF($C18="","",$J18)</f>
        <v/>
      </c>
      <c r="O18" s="14" t="str">
        <f aca="false">IF($C18="","",IF(설정!$B$10="간이",(N($C18)+N($D18))*설정!$B$11*설정!$B$9-($F18+$G18+$H18+$I18+$J18)*0.005,$M18-$N18))</f>
        <v/>
      </c>
      <c r="P18" s="14" t="str">
        <f aca="false">IF($C18="","",(N($C18)+N($D18))*설정!$B$8)</f>
        <v/>
      </c>
      <c r="Q18" s="15" t="str">
        <f aca="false">IF($C18="","",$L18-$O18-$P18)</f>
        <v/>
      </c>
      <c r="R18" s="16" t="str">
        <f aca="false">IF(N($C18)+N($D18)=0,"",$Q18/(N($C18)+N($D18)))</f>
        <v/>
      </c>
    </row>
    <row r="19" customFormat="false" ht="15" hidden="false" customHeight="false" outlineLevel="0" collapsed="false">
      <c r="A19" s="12"/>
      <c r="B19" s="13"/>
      <c r="C19" s="6"/>
      <c r="D19" s="6"/>
      <c r="E19" s="6"/>
      <c r="F19" s="14" t="str">
        <f aca="false">IF($C19="","",$C19*설정!$B$4)</f>
        <v/>
      </c>
      <c r="G19" s="14" t="str">
        <f aca="false">IF($C19="","",$C19*설정!$B$5)</f>
        <v/>
      </c>
      <c r="H19" s="14" t="n">
        <f aca="false">IF($B19="",0,$B19*설정!$B$6)</f>
        <v>0</v>
      </c>
      <c r="I19" s="14" t="n">
        <f aca="false">IF($D19="",0,$D19*설정!$B$7)</f>
        <v>0</v>
      </c>
      <c r="J19" s="14" t="str">
        <f aca="false">IF($C19="","",($F19+$G19+$H19+$I19)*설정!$B$9)</f>
        <v/>
      </c>
      <c r="K19" s="14" t="str">
        <f aca="false">IF($C19="","",$F19+$G19+$H19+$I19+$J19+N($E19))</f>
        <v/>
      </c>
      <c r="L19" s="14" t="str">
        <f aca="false">IF($C19="","",N($C19)+N($D19)-$K19)</f>
        <v/>
      </c>
      <c r="M19" s="14" t="str">
        <f aca="false">IF($C19="","",(N($C19)+N($D19))*설정!$B$9/(1+설정!$B$9))</f>
        <v/>
      </c>
      <c r="N19" s="14" t="str">
        <f aca="false">IF($C19="","",$J19)</f>
        <v/>
      </c>
      <c r="O19" s="14" t="str">
        <f aca="false">IF($C19="","",IF(설정!$B$10="간이",(N($C19)+N($D19))*설정!$B$11*설정!$B$9-($F19+$G19+$H19+$I19+$J19)*0.005,$M19-$N19))</f>
        <v/>
      </c>
      <c r="P19" s="14" t="str">
        <f aca="false">IF($C19="","",(N($C19)+N($D19))*설정!$B$8)</f>
        <v/>
      </c>
      <c r="Q19" s="15" t="str">
        <f aca="false">IF($C19="","",$L19-$O19-$P19)</f>
        <v/>
      </c>
      <c r="R19" s="16" t="str">
        <f aca="false">IF(N($C19)+N($D19)=0,"",$Q19/(N($C19)+N($D19)))</f>
        <v/>
      </c>
    </row>
    <row r="20" customFormat="false" ht="15" hidden="false" customHeight="false" outlineLevel="0" collapsed="false">
      <c r="A20" s="12"/>
      <c r="B20" s="13"/>
      <c r="C20" s="6"/>
      <c r="D20" s="6"/>
      <c r="E20" s="6"/>
      <c r="F20" s="14" t="str">
        <f aca="false">IF($C20="","",$C20*설정!$B$4)</f>
        <v/>
      </c>
      <c r="G20" s="14" t="str">
        <f aca="false">IF($C20="","",$C20*설정!$B$5)</f>
        <v/>
      </c>
      <c r="H20" s="14" t="n">
        <f aca="false">IF($B20="",0,$B20*설정!$B$6)</f>
        <v>0</v>
      </c>
      <c r="I20" s="14" t="n">
        <f aca="false">IF($D20="",0,$D20*설정!$B$7)</f>
        <v>0</v>
      </c>
      <c r="J20" s="14" t="str">
        <f aca="false">IF($C20="","",($F20+$G20+$H20+$I20)*설정!$B$9)</f>
        <v/>
      </c>
      <c r="K20" s="14" t="str">
        <f aca="false">IF($C20="","",$F20+$G20+$H20+$I20+$J20+N($E20))</f>
        <v/>
      </c>
      <c r="L20" s="14" t="str">
        <f aca="false">IF($C20="","",N($C20)+N($D20)-$K20)</f>
        <v/>
      </c>
      <c r="M20" s="14" t="str">
        <f aca="false">IF($C20="","",(N($C20)+N($D20))*설정!$B$9/(1+설정!$B$9))</f>
        <v/>
      </c>
      <c r="N20" s="14" t="str">
        <f aca="false">IF($C20="","",$J20)</f>
        <v/>
      </c>
      <c r="O20" s="14" t="str">
        <f aca="false">IF($C20="","",IF(설정!$B$10="간이",(N($C20)+N($D20))*설정!$B$11*설정!$B$9-($F20+$G20+$H20+$I20+$J20)*0.005,$M20-$N20))</f>
        <v/>
      </c>
      <c r="P20" s="14" t="str">
        <f aca="false">IF($C20="","",(N($C20)+N($D20))*설정!$B$8)</f>
        <v/>
      </c>
      <c r="Q20" s="15" t="str">
        <f aca="false">IF($C20="","",$L20-$O20-$P20)</f>
        <v/>
      </c>
      <c r="R20" s="16" t="str">
        <f aca="false">IF(N($C20)+N($D20)=0,"",$Q20/(N($C20)+N($D20)))</f>
        <v/>
      </c>
    </row>
    <row r="21" customFormat="false" ht="15" hidden="false" customHeight="false" outlineLevel="0" collapsed="false">
      <c r="A21" s="12"/>
      <c r="B21" s="13"/>
      <c r="C21" s="6"/>
      <c r="D21" s="6"/>
      <c r="E21" s="6"/>
      <c r="F21" s="14" t="str">
        <f aca="false">IF($C21="","",$C21*설정!$B$4)</f>
        <v/>
      </c>
      <c r="G21" s="14" t="str">
        <f aca="false">IF($C21="","",$C21*설정!$B$5)</f>
        <v/>
      </c>
      <c r="H21" s="14" t="n">
        <f aca="false">IF($B21="",0,$B21*설정!$B$6)</f>
        <v>0</v>
      </c>
      <c r="I21" s="14" t="n">
        <f aca="false">IF($D21="",0,$D21*설정!$B$7)</f>
        <v>0</v>
      </c>
      <c r="J21" s="14" t="str">
        <f aca="false">IF($C21="","",($F21+$G21+$H21+$I21)*설정!$B$9)</f>
        <v/>
      </c>
      <c r="K21" s="14" t="str">
        <f aca="false">IF($C21="","",$F21+$G21+$H21+$I21+$J21+N($E21))</f>
        <v/>
      </c>
      <c r="L21" s="14" t="str">
        <f aca="false">IF($C21="","",N($C21)+N($D21)-$K21)</f>
        <v/>
      </c>
      <c r="M21" s="14" t="str">
        <f aca="false">IF($C21="","",(N($C21)+N($D21))*설정!$B$9/(1+설정!$B$9))</f>
        <v/>
      </c>
      <c r="N21" s="14" t="str">
        <f aca="false">IF($C21="","",$J21)</f>
        <v/>
      </c>
      <c r="O21" s="14" t="str">
        <f aca="false">IF($C21="","",IF(설정!$B$10="간이",(N($C21)+N($D21))*설정!$B$11*설정!$B$9-($F21+$G21+$H21+$I21+$J21)*0.005,$M21-$N21))</f>
        <v/>
      </c>
      <c r="P21" s="14" t="str">
        <f aca="false">IF($C21="","",(N($C21)+N($D21))*설정!$B$8)</f>
        <v/>
      </c>
      <c r="Q21" s="15" t="str">
        <f aca="false">IF($C21="","",$L21-$O21-$P21)</f>
        <v/>
      </c>
      <c r="R21" s="16" t="str">
        <f aca="false">IF(N($C21)+N($D21)=0,"",$Q21/(N($C21)+N($D21)))</f>
        <v/>
      </c>
    </row>
    <row r="22" customFormat="false" ht="15" hidden="false" customHeight="false" outlineLevel="0" collapsed="false">
      <c r="A22" s="12"/>
      <c r="B22" s="13"/>
      <c r="C22" s="6"/>
      <c r="D22" s="6"/>
      <c r="E22" s="6"/>
      <c r="F22" s="14" t="str">
        <f aca="false">IF($C22="","",$C22*설정!$B$4)</f>
        <v/>
      </c>
      <c r="G22" s="14" t="str">
        <f aca="false">IF($C22="","",$C22*설정!$B$5)</f>
        <v/>
      </c>
      <c r="H22" s="14" t="n">
        <f aca="false">IF($B22="",0,$B22*설정!$B$6)</f>
        <v>0</v>
      </c>
      <c r="I22" s="14" t="n">
        <f aca="false">IF($D22="",0,$D22*설정!$B$7)</f>
        <v>0</v>
      </c>
      <c r="J22" s="14" t="str">
        <f aca="false">IF($C22="","",($F22+$G22+$H22+$I22)*설정!$B$9)</f>
        <v/>
      </c>
      <c r="K22" s="14" t="str">
        <f aca="false">IF($C22="","",$F22+$G22+$H22+$I22+$J22+N($E22))</f>
        <v/>
      </c>
      <c r="L22" s="14" t="str">
        <f aca="false">IF($C22="","",N($C22)+N($D22)-$K22)</f>
        <v/>
      </c>
      <c r="M22" s="14" t="str">
        <f aca="false">IF($C22="","",(N($C22)+N($D22))*설정!$B$9/(1+설정!$B$9))</f>
        <v/>
      </c>
      <c r="N22" s="14" t="str">
        <f aca="false">IF($C22="","",$J22)</f>
        <v/>
      </c>
      <c r="O22" s="14" t="str">
        <f aca="false">IF($C22="","",IF(설정!$B$10="간이",(N($C22)+N($D22))*설정!$B$11*설정!$B$9-($F22+$G22+$H22+$I22+$J22)*0.005,$M22-$N22))</f>
        <v/>
      </c>
      <c r="P22" s="14" t="str">
        <f aca="false">IF($C22="","",(N($C22)+N($D22))*설정!$B$8)</f>
        <v/>
      </c>
      <c r="Q22" s="15" t="str">
        <f aca="false">IF($C22="","",$L22-$O22-$P22)</f>
        <v/>
      </c>
      <c r="R22" s="16" t="str">
        <f aca="false">IF(N($C22)+N($D22)=0,"",$Q22/(N($C22)+N($D22)))</f>
        <v/>
      </c>
    </row>
    <row r="23" customFormat="false" ht="15" hidden="false" customHeight="false" outlineLevel="0" collapsed="false">
      <c r="A23" s="12"/>
      <c r="B23" s="13"/>
      <c r="C23" s="6"/>
      <c r="D23" s="6"/>
      <c r="E23" s="6"/>
      <c r="F23" s="14" t="str">
        <f aca="false">IF($C23="","",$C23*설정!$B$4)</f>
        <v/>
      </c>
      <c r="G23" s="14" t="str">
        <f aca="false">IF($C23="","",$C23*설정!$B$5)</f>
        <v/>
      </c>
      <c r="H23" s="14" t="n">
        <f aca="false">IF($B23="",0,$B23*설정!$B$6)</f>
        <v>0</v>
      </c>
      <c r="I23" s="14" t="n">
        <f aca="false">IF($D23="",0,$D23*설정!$B$7)</f>
        <v>0</v>
      </c>
      <c r="J23" s="14" t="str">
        <f aca="false">IF($C23="","",($F23+$G23+$H23+$I23)*설정!$B$9)</f>
        <v/>
      </c>
      <c r="K23" s="14" t="str">
        <f aca="false">IF($C23="","",$F23+$G23+$H23+$I23+$J23+N($E23))</f>
        <v/>
      </c>
      <c r="L23" s="14" t="str">
        <f aca="false">IF($C23="","",N($C23)+N($D23)-$K23)</f>
        <v/>
      </c>
      <c r="M23" s="14" t="str">
        <f aca="false">IF($C23="","",(N($C23)+N($D23))*설정!$B$9/(1+설정!$B$9))</f>
        <v/>
      </c>
      <c r="N23" s="14" t="str">
        <f aca="false">IF($C23="","",$J23)</f>
        <v/>
      </c>
      <c r="O23" s="14" t="str">
        <f aca="false">IF($C23="","",IF(설정!$B$10="간이",(N($C23)+N($D23))*설정!$B$11*설정!$B$9-($F23+$G23+$H23+$I23+$J23)*0.005,$M23-$N23))</f>
        <v/>
      </c>
      <c r="P23" s="14" t="str">
        <f aca="false">IF($C23="","",(N($C23)+N($D23))*설정!$B$8)</f>
        <v/>
      </c>
      <c r="Q23" s="15" t="str">
        <f aca="false">IF($C23="","",$L23-$O23-$P23)</f>
        <v/>
      </c>
      <c r="R23" s="16" t="str">
        <f aca="false">IF(N($C23)+N($D23)=0,"",$Q23/(N($C23)+N($D23)))</f>
        <v/>
      </c>
    </row>
    <row r="24" customFormat="false" ht="15" hidden="false" customHeight="false" outlineLevel="0" collapsed="false">
      <c r="A24" s="12"/>
      <c r="B24" s="13"/>
      <c r="C24" s="6"/>
      <c r="D24" s="6"/>
      <c r="E24" s="6"/>
      <c r="F24" s="14" t="str">
        <f aca="false">IF($C24="","",$C24*설정!$B$4)</f>
        <v/>
      </c>
      <c r="G24" s="14" t="str">
        <f aca="false">IF($C24="","",$C24*설정!$B$5)</f>
        <v/>
      </c>
      <c r="H24" s="14" t="n">
        <f aca="false">IF($B24="",0,$B24*설정!$B$6)</f>
        <v>0</v>
      </c>
      <c r="I24" s="14" t="n">
        <f aca="false">IF($D24="",0,$D24*설정!$B$7)</f>
        <v>0</v>
      </c>
      <c r="J24" s="14" t="str">
        <f aca="false">IF($C24="","",($F24+$G24+$H24+$I24)*설정!$B$9)</f>
        <v/>
      </c>
      <c r="K24" s="14" t="str">
        <f aca="false">IF($C24="","",$F24+$G24+$H24+$I24+$J24+N($E24))</f>
        <v/>
      </c>
      <c r="L24" s="14" t="str">
        <f aca="false">IF($C24="","",N($C24)+N($D24)-$K24)</f>
        <v/>
      </c>
      <c r="M24" s="14" t="str">
        <f aca="false">IF($C24="","",(N($C24)+N($D24))*설정!$B$9/(1+설정!$B$9))</f>
        <v/>
      </c>
      <c r="N24" s="14" t="str">
        <f aca="false">IF($C24="","",$J24)</f>
        <v/>
      </c>
      <c r="O24" s="14" t="str">
        <f aca="false">IF($C24="","",IF(설정!$B$10="간이",(N($C24)+N($D24))*설정!$B$11*설정!$B$9-($F24+$G24+$H24+$I24+$J24)*0.005,$M24-$N24))</f>
        <v/>
      </c>
      <c r="P24" s="14" t="str">
        <f aca="false">IF($C24="","",(N($C24)+N($D24))*설정!$B$8)</f>
        <v/>
      </c>
      <c r="Q24" s="15" t="str">
        <f aca="false">IF($C24="","",$L24-$O24-$P24)</f>
        <v/>
      </c>
      <c r="R24" s="16" t="str">
        <f aca="false">IF(N($C24)+N($D24)=0,"",$Q24/(N($C24)+N($D24)))</f>
        <v/>
      </c>
    </row>
    <row r="25" customFormat="false" ht="15" hidden="false" customHeight="false" outlineLevel="0" collapsed="false">
      <c r="A25" s="12"/>
      <c r="B25" s="13"/>
      <c r="C25" s="6"/>
      <c r="D25" s="6"/>
      <c r="E25" s="6"/>
      <c r="F25" s="14" t="str">
        <f aca="false">IF($C25="","",$C25*설정!$B$4)</f>
        <v/>
      </c>
      <c r="G25" s="14" t="str">
        <f aca="false">IF($C25="","",$C25*설정!$B$5)</f>
        <v/>
      </c>
      <c r="H25" s="14" t="n">
        <f aca="false">IF($B25="",0,$B25*설정!$B$6)</f>
        <v>0</v>
      </c>
      <c r="I25" s="14" t="n">
        <f aca="false">IF($D25="",0,$D25*설정!$B$7)</f>
        <v>0</v>
      </c>
      <c r="J25" s="14" t="str">
        <f aca="false">IF($C25="","",($F25+$G25+$H25+$I25)*설정!$B$9)</f>
        <v/>
      </c>
      <c r="K25" s="14" t="str">
        <f aca="false">IF($C25="","",$F25+$G25+$H25+$I25+$J25+N($E25))</f>
        <v/>
      </c>
      <c r="L25" s="14" t="str">
        <f aca="false">IF($C25="","",N($C25)+N($D25)-$K25)</f>
        <v/>
      </c>
      <c r="M25" s="14" t="str">
        <f aca="false">IF($C25="","",(N($C25)+N($D25))*설정!$B$9/(1+설정!$B$9))</f>
        <v/>
      </c>
      <c r="N25" s="14" t="str">
        <f aca="false">IF($C25="","",$J25)</f>
        <v/>
      </c>
      <c r="O25" s="14" t="str">
        <f aca="false">IF($C25="","",IF(설정!$B$10="간이",(N($C25)+N($D25))*설정!$B$11*설정!$B$9-($F25+$G25+$H25+$I25+$J25)*0.005,$M25-$N25))</f>
        <v/>
      </c>
      <c r="P25" s="14" t="str">
        <f aca="false">IF($C25="","",(N($C25)+N($D25))*설정!$B$8)</f>
        <v/>
      </c>
      <c r="Q25" s="15" t="str">
        <f aca="false">IF($C25="","",$L25-$O25-$P25)</f>
        <v/>
      </c>
      <c r="R25" s="16" t="str">
        <f aca="false">IF(N($C25)+N($D25)=0,"",$Q25/(N($C25)+N($D25)))</f>
        <v/>
      </c>
    </row>
    <row r="26" customFormat="false" ht="15" hidden="false" customHeight="false" outlineLevel="0" collapsed="false">
      <c r="A26" s="12"/>
      <c r="B26" s="13"/>
      <c r="C26" s="6"/>
      <c r="D26" s="6"/>
      <c r="E26" s="6"/>
      <c r="F26" s="14" t="str">
        <f aca="false">IF($C26="","",$C26*설정!$B$4)</f>
        <v/>
      </c>
      <c r="G26" s="14" t="str">
        <f aca="false">IF($C26="","",$C26*설정!$B$5)</f>
        <v/>
      </c>
      <c r="H26" s="14" t="n">
        <f aca="false">IF($B26="",0,$B26*설정!$B$6)</f>
        <v>0</v>
      </c>
      <c r="I26" s="14" t="n">
        <f aca="false">IF($D26="",0,$D26*설정!$B$7)</f>
        <v>0</v>
      </c>
      <c r="J26" s="14" t="str">
        <f aca="false">IF($C26="","",($F26+$G26+$H26+$I26)*설정!$B$9)</f>
        <v/>
      </c>
      <c r="K26" s="14" t="str">
        <f aca="false">IF($C26="","",$F26+$G26+$H26+$I26+$J26+N($E26))</f>
        <v/>
      </c>
      <c r="L26" s="14" t="str">
        <f aca="false">IF($C26="","",N($C26)+N($D26)-$K26)</f>
        <v/>
      </c>
      <c r="M26" s="14" t="str">
        <f aca="false">IF($C26="","",(N($C26)+N($D26))*설정!$B$9/(1+설정!$B$9))</f>
        <v/>
      </c>
      <c r="N26" s="14" t="str">
        <f aca="false">IF($C26="","",$J26)</f>
        <v/>
      </c>
      <c r="O26" s="14" t="str">
        <f aca="false">IF($C26="","",IF(설정!$B$10="간이",(N($C26)+N($D26))*설정!$B$11*설정!$B$9-($F26+$G26+$H26+$I26+$J26)*0.005,$M26-$N26))</f>
        <v/>
      </c>
      <c r="P26" s="14" t="str">
        <f aca="false">IF($C26="","",(N($C26)+N($D26))*설정!$B$8)</f>
        <v/>
      </c>
      <c r="Q26" s="15" t="str">
        <f aca="false">IF($C26="","",$L26-$O26-$P26)</f>
        <v/>
      </c>
      <c r="R26" s="16" t="str">
        <f aca="false">IF(N($C26)+N($D26)=0,"",$Q26/(N($C26)+N($D26)))</f>
        <v/>
      </c>
    </row>
    <row r="27" customFormat="false" ht="15" hidden="false" customHeight="false" outlineLevel="0" collapsed="false">
      <c r="A27" s="12"/>
      <c r="B27" s="13"/>
      <c r="C27" s="6"/>
      <c r="D27" s="6"/>
      <c r="E27" s="6"/>
      <c r="F27" s="14" t="str">
        <f aca="false">IF($C27="","",$C27*설정!$B$4)</f>
        <v/>
      </c>
      <c r="G27" s="14" t="str">
        <f aca="false">IF($C27="","",$C27*설정!$B$5)</f>
        <v/>
      </c>
      <c r="H27" s="14" t="n">
        <f aca="false">IF($B27="",0,$B27*설정!$B$6)</f>
        <v>0</v>
      </c>
      <c r="I27" s="14" t="n">
        <f aca="false">IF($D27="",0,$D27*설정!$B$7)</f>
        <v>0</v>
      </c>
      <c r="J27" s="14" t="str">
        <f aca="false">IF($C27="","",($F27+$G27+$H27+$I27)*설정!$B$9)</f>
        <v/>
      </c>
      <c r="K27" s="14" t="str">
        <f aca="false">IF($C27="","",$F27+$G27+$H27+$I27+$J27+N($E27))</f>
        <v/>
      </c>
      <c r="L27" s="14" t="str">
        <f aca="false">IF($C27="","",N($C27)+N($D27)-$K27)</f>
        <v/>
      </c>
      <c r="M27" s="14" t="str">
        <f aca="false">IF($C27="","",(N($C27)+N($D27))*설정!$B$9/(1+설정!$B$9))</f>
        <v/>
      </c>
      <c r="N27" s="14" t="str">
        <f aca="false">IF($C27="","",$J27)</f>
        <v/>
      </c>
      <c r="O27" s="14" t="str">
        <f aca="false">IF($C27="","",IF(설정!$B$10="간이",(N($C27)+N($D27))*설정!$B$11*설정!$B$9-($F27+$G27+$H27+$I27+$J27)*0.005,$M27-$N27))</f>
        <v/>
      </c>
      <c r="P27" s="14" t="str">
        <f aca="false">IF($C27="","",(N($C27)+N($D27))*설정!$B$8)</f>
        <v/>
      </c>
      <c r="Q27" s="15" t="str">
        <f aca="false">IF($C27="","",$L27-$O27-$P27)</f>
        <v/>
      </c>
      <c r="R27" s="16" t="str">
        <f aca="false">IF(N($C27)+N($D27)=0,"",$Q27/(N($C27)+N($D27)))</f>
        <v/>
      </c>
    </row>
    <row r="28" customFormat="false" ht="15" hidden="false" customHeight="false" outlineLevel="0" collapsed="false">
      <c r="A28" s="12"/>
      <c r="B28" s="13"/>
      <c r="C28" s="6"/>
      <c r="D28" s="6"/>
      <c r="E28" s="6"/>
      <c r="F28" s="14" t="str">
        <f aca="false">IF($C28="","",$C28*설정!$B$4)</f>
        <v/>
      </c>
      <c r="G28" s="14" t="str">
        <f aca="false">IF($C28="","",$C28*설정!$B$5)</f>
        <v/>
      </c>
      <c r="H28" s="14" t="n">
        <f aca="false">IF($B28="",0,$B28*설정!$B$6)</f>
        <v>0</v>
      </c>
      <c r="I28" s="14" t="n">
        <f aca="false">IF($D28="",0,$D28*설정!$B$7)</f>
        <v>0</v>
      </c>
      <c r="J28" s="14" t="str">
        <f aca="false">IF($C28="","",($F28+$G28+$H28+$I28)*설정!$B$9)</f>
        <v/>
      </c>
      <c r="K28" s="14" t="str">
        <f aca="false">IF($C28="","",$F28+$G28+$H28+$I28+$J28+N($E28))</f>
        <v/>
      </c>
      <c r="L28" s="14" t="str">
        <f aca="false">IF($C28="","",N($C28)+N($D28)-$K28)</f>
        <v/>
      </c>
      <c r="M28" s="14" t="str">
        <f aca="false">IF($C28="","",(N($C28)+N($D28))*설정!$B$9/(1+설정!$B$9))</f>
        <v/>
      </c>
      <c r="N28" s="14" t="str">
        <f aca="false">IF($C28="","",$J28)</f>
        <v/>
      </c>
      <c r="O28" s="14" t="str">
        <f aca="false">IF($C28="","",IF(설정!$B$10="간이",(N($C28)+N($D28))*설정!$B$11*설정!$B$9-($F28+$G28+$H28+$I28+$J28)*0.005,$M28-$N28))</f>
        <v/>
      </c>
      <c r="P28" s="14" t="str">
        <f aca="false">IF($C28="","",(N($C28)+N($D28))*설정!$B$8)</f>
        <v/>
      </c>
      <c r="Q28" s="15" t="str">
        <f aca="false">IF($C28="","",$L28-$O28-$P28)</f>
        <v/>
      </c>
      <c r="R28" s="16" t="str">
        <f aca="false">IF(N($C28)+N($D28)=0,"",$Q28/(N($C28)+N($D28)))</f>
        <v/>
      </c>
    </row>
    <row r="29" customFormat="false" ht="15" hidden="false" customHeight="false" outlineLevel="0" collapsed="false">
      <c r="A29" s="12"/>
      <c r="B29" s="13"/>
      <c r="C29" s="6"/>
      <c r="D29" s="6"/>
      <c r="E29" s="6"/>
      <c r="F29" s="14" t="str">
        <f aca="false">IF($C29="","",$C29*설정!$B$4)</f>
        <v/>
      </c>
      <c r="G29" s="14" t="str">
        <f aca="false">IF($C29="","",$C29*설정!$B$5)</f>
        <v/>
      </c>
      <c r="H29" s="14" t="n">
        <f aca="false">IF($B29="",0,$B29*설정!$B$6)</f>
        <v>0</v>
      </c>
      <c r="I29" s="14" t="n">
        <f aca="false">IF($D29="",0,$D29*설정!$B$7)</f>
        <v>0</v>
      </c>
      <c r="J29" s="14" t="str">
        <f aca="false">IF($C29="","",($F29+$G29+$H29+$I29)*설정!$B$9)</f>
        <v/>
      </c>
      <c r="K29" s="14" t="str">
        <f aca="false">IF($C29="","",$F29+$G29+$H29+$I29+$J29+N($E29))</f>
        <v/>
      </c>
      <c r="L29" s="14" t="str">
        <f aca="false">IF($C29="","",N($C29)+N($D29)-$K29)</f>
        <v/>
      </c>
      <c r="M29" s="14" t="str">
        <f aca="false">IF($C29="","",(N($C29)+N($D29))*설정!$B$9/(1+설정!$B$9))</f>
        <v/>
      </c>
      <c r="N29" s="14" t="str">
        <f aca="false">IF($C29="","",$J29)</f>
        <v/>
      </c>
      <c r="O29" s="14" t="str">
        <f aca="false">IF($C29="","",IF(설정!$B$10="간이",(N($C29)+N($D29))*설정!$B$11*설정!$B$9-($F29+$G29+$H29+$I29+$J29)*0.005,$M29-$N29))</f>
        <v/>
      </c>
      <c r="P29" s="14" t="str">
        <f aca="false">IF($C29="","",(N($C29)+N($D29))*설정!$B$8)</f>
        <v/>
      </c>
      <c r="Q29" s="15" t="str">
        <f aca="false">IF($C29="","",$L29-$O29-$P29)</f>
        <v/>
      </c>
      <c r="R29" s="16" t="str">
        <f aca="false">IF(N($C29)+N($D29)=0,"",$Q29/(N($C29)+N($D29)))</f>
        <v/>
      </c>
    </row>
    <row r="30" customFormat="false" ht="15" hidden="false" customHeight="false" outlineLevel="0" collapsed="false">
      <c r="A30" s="12"/>
      <c r="B30" s="13"/>
      <c r="C30" s="6"/>
      <c r="D30" s="6"/>
      <c r="E30" s="6"/>
      <c r="F30" s="14" t="str">
        <f aca="false">IF($C30="","",$C30*설정!$B$4)</f>
        <v/>
      </c>
      <c r="G30" s="14" t="str">
        <f aca="false">IF($C30="","",$C30*설정!$B$5)</f>
        <v/>
      </c>
      <c r="H30" s="14" t="n">
        <f aca="false">IF($B30="",0,$B30*설정!$B$6)</f>
        <v>0</v>
      </c>
      <c r="I30" s="14" t="n">
        <f aca="false">IF($D30="",0,$D30*설정!$B$7)</f>
        <v>0</v>
      </c>
      <c r="J30" s="14" t="str">
        <f aca="false">IF($C30="","",($F30+$G30+$H30+$I30)*설정!$B$9)</f>
        <v/>
      </c>
      <c r="K30" s="14" t="str">
        <f aca="false">IF($C30="","",$F30+$G30+$H30+$I30+$J30+N($E30))</f>
        <v/>
      </c>
      <c r="L30" s="14" t="str">
        <f aca="false">IF($C30="","",N($C30)+N($D30)-$K30)</f>
        <v/>
      </c>
      <c r="M30" s="14" t="str">
        <f aca="false">IF($C30="","",(N($C30)+N($D30))*설정!$B$9/(1+설정!$B$9))</f>
        <v/>
      </c>
      <c r="N30" s="14" t="str">
        <f aca="false">IF($C30="","",$J30)</f>
        <v/>
      </c>
      <c r="O30" s="14" t="str">
        <f aca="false">IF($C30="","",IF(설정!$B$10="간이",(N($C30)+N($D30))*설정!$B$11*설정!$B$9-($F30+$G30+$H30+$I30+$J30)*0.005,$M30-$N30))</f>
        <v/>
      </c>
      <c r="P30" s="14" t="str">
        <f aca="false">IF($C30="","",(N($C30)+N($D30))*설정!$B$8)</f>
        <v/>
      </c>
      <c r="Q30" s="15" t="str">
        <f aca="false">IF($C30="","",$L30-$O30-$P30)</f>
        <v/>
      </c>
      <c r="R30" s="16" t="str">
        <f aca="false">IF(N($C30)+N($D30)=0,"",$Q30/(N($C30)+N($D30)))</f>
        <v/>
      </c>
    </row>
    <row r="31" customFormat="false" ht="15" hidden="false" customHeight="false" outlineLevel="0" collapsed="false">
      <c r="A31" s="12"/>
      <c r="B31" s="13"/>
      <c r="C31" s="6"/>
      <c r="D31" s="6"/>
      <c r="E31" s="6"/>
      <c r="F31" s="14" t="str">
        <f aca="false">IF($C31="","",$C31*설정!$B$4)</f>
        <v/>
      </c>
      <c r="G31" s="14" t="str">
        <f aca="false">IF($C31="","",$C31*설정!$B$5)</f>
        <v/>
      </c>
      <c r="H31" s="14" t="n">
        <f aca="false">IF($B31="",0,$B31*설정!$B$6)</f>
        <v>0</v>
      </c>
      <c r="I31" s="14" t="n">
        <f aca="false">IF($D31="",0,$D31*설정!$B$7)</f>
        <v>0</v>
      </c>
      <c r="J31" s="14" t="str">
        <f aca="false">IF($C31="","",($F31+$G31+$H31+$I31)*설정!$B$9)</f>
        <v/>
      </c>
      <c r="K31" s="14" t="str">
        <f aca="false">IF($C31="","",$F31+$G31+$H31+$I31+$J31+N($E31))</f>
        <v/>
      </c>
      <c r="L31" s="14" t="str">
        <f aca="false">IF($C31="","",N($C31)+N($D31)-$K31)</f>
        <v/>
      </c>
      <c r="M31" s="14" t="str">
        <f aca="false">IF($C31="","",(N($C31)+N($D31))*설정!$B$9/(1+설정!$B$9))</f>
        <v/>
      </c>
      <c r="N31" s="14" t="str">
        <f aca="false">IF($C31="","",$J31)</f>
        <v/>
      </c>
      <c r="O31" s="14" t="str">
        <f aca="false">IF($C31="","",IF(설정!$B$10="간이",(N($C31)+N($D31))*설정!$B$11*설정!$B$9-($F31+$G31+$H31+$I31+$J31)*0.005,$M31-$N31))</f>
        <v/>
      </c>
      <c r="P31" s="14" t="str">
        <f aca="false">IF($C31="","",(N($C31)+N($D31))*설정!$B$8)</f>
        <v/>
      </c>
      <c r="Q31" s="15" t="str">
        <f aca="false">IF($C31="","",$L31-$O31-$P31)</f>
        <v/>
      </c>
      <c r="R31" s="16" t="str">
        <f aca="false">IF(N($C31)+N($D31)=0,"",$Q31/(N($C31)+N($D31)))</f>
        <v/>
      </c>
    </row>
    <row r="32" customFormat="false" ht="15" hidden="false" customHeight="false" outlineLevel="0" collapsed="false">
      <c r="A32" s="12"/>
      <c r="B32" s="13"/>
      <c r="C32" s="6"/>
      <c r="D32" s="6"/>
      <c r="E32" s="6"/>
      <c r="F32" s="14" t="str">
        <f aca="false">IF($C32="","",$C32*설정!$B$4)</f>
        <v/>
      </c>
      <c r="G32" s="14" t="str">
        <f aca="false">IF($C32="","",$C32*설정!$B$5)</f>
        <v/>
      </c>
      <c r="H32" s="14" t="n">
        <f aca="false">IF($B32="",0,$B32*설정!$B$6)</f>
        <v>0</v>
      </c>
      <c r="I32" s="14" t="n">
        <f aca="false">IF($D32="",0,$D32*설정!$B$7)</f>
        <v>0</v>
      </c>
      <c r="J32" s="14" t="str">
        <f aca="false">IF($C32="","",($F32+$G32+$H32+$I32)*설정!$B$9)</f>
        <v/>
      </c>
      <c r="K32" s="14" t="str">
        <f aca="false">IF($C32="","",$F32+$G32+$H32+$I32+$J32+N($E32))</f>
        <v/>
      </c>
      <c r="L32" s="14" t="str">
        <f aca="false">IF($C32="","",N($C32)+N($D32)-$K32)</f>
        <v/>
      </c>
      <c r="M32" s="14" t="str">
        <f aca="false">IF($C32="","",(N($C32)+N($D32))*설정!$B$9/(1+설정!$B$9))</f>
        <v/>
      </c>
      <c r="N32" s="14" t="str">
        <f aca="false">IF($C32="","",$J32)</f>
        <v/>
      </c>
      <c r="O32" s="14" t="str">
        <f aca="false">IF($C32="","",IF(설정!$B$10="간이",(N($C32)+N($D32))*설정!$B$11*설정!$B$9-($F32+$G32+$H32+$I32+$J32)*0.005,$M32-$N32))</f>
        <v/>
      </c>
      <c r="P32" s="14" t="str">
        <f aca="false">IF($C32="","",(N($C32)+N($D32))*설정!$B$8)</f>
        <v/>
      </c>
      <c r="Q32" s="15" t="str">
        <f aca="false">IF($C32="","",$L32-$O32-$P32)</f>
        <v/>
      </c>
      <c r="R32" s="16" t="str">
        <f aca="false">IF(N($C32)+N($D32)=0,"",$Q32/(N($C32)+N($D32)))</f>
        <v/>
      </c>
    </row>
    <row r="33" customFormat="false" ht="15" hidden="false" customHeight="false" outlineLevel="0" collapsed="false">
      <c r="A33" s="12"/>
      <c r="B33" s="13"/>
      <c r="C33" s="6"/>
      <c r="D33" s="6"/>
      <c r="E33" s="6"/>
      <c r="F33" s="14" t="str">
        <f aca="false">IF($C33="","",$C33*설정!$B$4)</f>
        <v/>
      </c>
      <c r="G33" s="14" t="str">
        <f aca="false">IF($C33="","",$C33*설정!$B$5)</f>
        <v/>
      </c>
      <c r="H33" s="14" t="n">
        <f aca="false">IF($B33="",0,$B33*설정!$B$6)</f>
        <v>0</v>
      </c>
      <c r="I33" s="14" t="n">
        <f aca="false">IF($D33="",0,$D33*설정!$B$7)</f>
        <v>0</v>
      </c>
      <c r="J33" s="14" t="str">
        <f aca="false">IF($C33="","",($F33+$G33+$H33+$I33)*설정!$B$9)</f>
        <v/>
      </c>
      <c r="K33" s="14" t="str">
        <f aca="false">IF($C33="","",$F33+$G33+$H33+$I33+$J33+N($E33))</f>
        <v/>
      </c>
      <c r="L33" s="14" t="str">
        <f aca="false">IF($C33="","",N($C33)+N($D33)-$K33)</f>
        <v/>
      </c>
      <c r="M33" s="14" t="str">
        <f aca="false">IF($C33="","",(N($C33)+N($D33))*설정!$B$9/(1+설정!$B$9))</f>
        <v/>
      </c>
      <c r="N33" s="14" t="str">
        <f aca="false">IF($C33="","",$J33)</f>
        <v/>
      </c>
      <c r="O33" s="14" t="str">
        <f aca="false">IF($C33="","",IF(설정!$B$10="간이",(N($C33)+N($D33))*설정!$B$11*설정!$B$9-($F33+$G33+$H33+$I33+$J33)*0.005,$M33-$N33))</f>
        <v/>
      </c>
      <c r="P33" s="14" t="str">
        <f aca="false">IF($C33="","",(N($C33)+N($D33))*설정!$B$8)</f>
        <v/>
      </c>
      <c r="Q33" s="15" t="str">
        <f aca="false">IF($C33="","",$L33-$O33-$P33)</f>
        <v/>
      </c>
      <c r="R33" s="16" t="str">
        <f aca="false">IF(N($C33)+N($D33)=0,"",$Q33/(N($C33)+N($D33)))</f>
        <v/>
      </c>
    </row>
    <row r="34" customFormat="false" ht="15" hidden="false" customHeight="false" outlineLevel="0" collapsed="false">
      <c r="A34" s="12"/>
      <c r="B34" s="13"/>
      <c r="C34" s="6"/>
      <c r="D34" s="6"/>
      <c r="E34" s="6"/>
      <c r="F34" s="14" t="str">
        <f aca="false">IF($C34="","",$C34*설정!$B$4)</f>
        <v/>
      </c>
      <c r="G34" s="14" t="str">
        <f aca="false">IF($C34="","",$C34*설정!$B$5)</f>
        <v/>
      </c>
      <c r="H34" s="14" t="n">
        <f aca="false">IF($B34="",0,$B34*설정!$B$6)</f>
        <v>0</v>
      </c>
      <c r="I34" s="14" t="n">
        <f aca="false">IF($D34="",0,$D34*설정!$B$7)</f>
        <v>0</v>
      </c>
      <c r="J34" s="14" t="str">
        <f aca="false">IF($C34="","",($F34+$G34+$H34+$I34)*설정!$B$9)</f>
        <v/>
      </c>
      <c r="K34" s="14" t="str">
        <f aca="false">IF($C34="","",$F34+$G34+$H34+$I34+$J34+N($E34))</f>
        <v/>
      </c>
      <c r="L34" s="14" t="str">
        <f aca="false">IF($C34="","",N($C34)+N($D34)-$K34)</f>
        <v/>
      </c>
      <c r="M34" s="14" t="str">
        <f aca="false">IF($C34="","",(N($C34)+N($D34))*설정!$B$9/(1+설정!$B$9))</f>
        <v/>
      </c>
      <c r="N34" s="14" t="str">
        <f aca="false">IF($C34="","",$J34)</f>
        <v/>
      </c>
      <c r="O34" s="14" t="str">
        <f aca="false">IF($C34="","",IF(설정!$B$10="간이",(N($C34)+N($D34))*설정!$B$11*설정!$B$9-($F34+$G34+$H34+$I34+$J34)*0.005,$M34-$N34))</f>
        <v/>
      </c>
      <c r="P34" s="14" t="str">
        <f aca="false">IF($C34="","",(N($C34)+N($D34))*설정!$B$8)</f>
        <v/>
      </c>
      <c r="Q34" s="15" t="str">
        <f aca="false">IF($C34="","",$L34-$O34-$P34)</f>
        <v/>
      </c>
      <c r="R34" s="16" t="str">
        <f aca="false">IF(N($C34)+N($D34)=0,"",$Q34/(N($C34)+N($D34)))</f>
        <v/>
      </c>
    </row>
    <row r="35" customFormat="false" ht="15" hidden="false" customHeight="false" outlineLevel="0" collapsed="false">
      <c r="A35" s="12"/>
      <c r="B35" s="13"/>
      <c r="C35" s="6"/>
      <c r="D35" s="6"/>
      <c r="E35" s="6"/>
      <c r="F35" s="14" t="str">
        <f aca="false">IF($C35="","",$C35*설정!$B$4)</f>
        <v/>
      </c>
      <c r="G35" s="14" t="str">
        <f aca="false">IF($C35="","",$C35*설정!$B$5)</f>
        <v/>
      </c>
      <c r="H35" s="14" t="n">
        <f aca="false">IF($B35="",0,$B35*설정!$B$6)</f>
        <v>0</v>
      </c>
      <c r="I35" s="14" t="n">
        <f aca="false">IF($D35="",0,$D35*설정!$B$7)</f>
        <v>0</v>
      </c>
      <c r="J35" s="14" t="str">
        <f aca="false">IF($C35="","",($F35+$G35+$H35+$I35)*설정!$B$9)</f>
        <v/>
      </c>
      <c r="K35" s="14" t="str">
        <f aca="false">IF($C35="","",$F35+$G35+$H35+$I35+$J35+N($E35))</f>
        <v/>
      </c>
      <c r="L35" s="14" t="str">
        <f aca="false">IF($C35="","",N($C35)+N($D35)-$K35)</f>
        <v/>
      </c>
      <c r="M35" s="14" t="str">
        <f aca="false">IF($C35="","",(N($C35)+N($D35))*설정!$B$9/(1+설정!$B$9))</f>
        <v/>
      </c>
      <c r="N35" s="14" t="str">
        <f aca="false">IF($C35="","",$J35)</f>
        <v/>
      </c>
      <c r="O35" s="14" t="str">
        <f aca="false">IF($C35="","",IF(설정!$B$10="간이",(N($C35)+N($D35))*설정!$B$11*설정!$B$9-($F35+$G35+$H35+$I35+$J35)*0.005,$M35-$N35))</f>
        <v/>
      </c>
      <c r="P35" s="14" t="str">
        <f aca="false">IF($C35="","",(N($C35)+N($D35))*설정!$B$8)</f>
        <v/>
      </c>
      <c r="Q35" s="15" t="str">
        <f aca="false">IF($C35="","",$L35-$O35-$P35)</f>
        <v/>
      </c>
      <c r="R35" s="16" t="str">
        <f aca="false">IF(N($C35)+N($D35)=0,"",$Q35/(N($C35)+N($D35)))</f>
        <v/>
      </c>
    </row>
    <row r="36" customFormat="false" ht="15" hidden="false" customHeight="false" outlineLevel="0" collapsed="false">
      <c r="A36" s="12"/>
      <c r="B36" s="13"/>
      <c r="C36" s="6"/>
      <c r="D36" s="6"/>
      <c r="E36" s="6"/>
      <c r="F36" s="14" t="str">
        <f aca="false">IF($C36="","",$C36*설정!$B$4)</f>
        <v/>
      </c>
      <c r="G36" s="14" t="str">
        <f aca="false">IF($C36="","",$C36*설정!$B$5)</f>
        <v/>
      </c>
      <c r="H36" s="14" t="n">
        <f aca="false">IF($B36="",0,$B36*설정!$B$6)</f>
        <v>0</v>
      </c>
      <c r="I36" s="14" t="n">
        <f aca="false">IF($D36="",0,$D36*설정!$B$7)</f>
        <v>0</v>
      </c>
      <c r="J36" s="14" t="str">
        <f aca="false">IF($C36="","",($F36+$G36+$H36+$I36)*설정!$B$9)</f>
        <v/>
      </c>
      <c r="K36" s="14" t="str">
        <f aca="false">IF($C36="","",$F36+$G36+$H36+$I36+$J36+N($E36))</f>
        <v/>
      </c>
      <c r="L36" s="14" t="str">
        <f aca="false">IF($C36="","",N($C36)+N($D36)-$K36)</f>
        <v/>
      </c>
      <c r="M36" s="14" t="str">
        <f aca="false">IF($C36="","",(N($C36)+N($D36))*설정!$B$9/(1+설정!$B$9))</f>
        <v/>
      </c>
      <c r="N36" s="14" t="str">
        <f aca="false">IF($C36="","",$J36)</f>
        <v/>
      </c>
      <c r="O36" s="14" t="str">
        <f aca="false">IF($C36="","",IF(설정!$B$10="간이",(N($C36)+N($D36))*설정!$B$11*설정!$B$9-($F36+$G36+$H36+$I36+$J36)*0.005,$M36-$N36))</f>
        <v/>
      </c>
      <c r="P36" s="14" t="str">
        <f aca="false">IF($C36="","",(N($C36)+N($D36))*설정!$B$8)</f>
        <v/>
      </c>
      <c r="Q36" s="15" t="str">
        <f aca="false">IF($C36="","",$L36-$O36-$P36)</f>
        <v/>
      </c>
      <c r="R36" s="16" t="str">
        <f aca="false">IF(N($C36)+N($D36)=0,"",$Q36/(N($C36)+N($D36)))</f>
        <v/>
      </c>
    </row>
    <row r="37" customFormat="false" ht="15" hidden="false" customHeight="false" outlineLevel="0" collapsed="false">
      <c r="A37" s="12"/>
      <c r="B37" s="13"/>
      <c r="C37" s="6"/>
      <c r="D37" s="6"/>
      <c r="E37" s="6"/>
      <c r="F37" s="14" t="str">
        <f aca="false">IF($C37="","",$C37*설정!$B$4)</f>
        <v/>
      </c>
      <c r="G37" s="14" t="str">
        <f aca="false">IF($C37="","",$C37*설정!$B$5)</f>
        <v/>
      </c>
      <c r="H37" s="14" t="n">
        <f aca="false">IF($B37="",0,$B37*설정!$B$6)</f>
        <v>0</v>
      </c>
      <c r="I37" s="14" t="n">
        <f aca="false">IF($D37="",0,$D37*설정!$B$7)</f>
        <v>0</v>
      </c>
      <c r="J37" s="14" t="str">
        <f aca="false">IF($C37="","",($F37+$G37+$H37+$I37)*설정!$B$9)</f>
        <v/>
      </c>
      <c r="K37" s="14" t="str">
        <f aca="false">IF($C37="","",$F37+$G37+$H37+$I37+$J37+N($E37))</f>
        <v/>
      </c>
      <c r="L37" s="14" t="str">
        <f aca="false">IF($C37="","",N($C37)+N($D37)-$K37)</f>
        <v/>
      </c>
      <c r="M37" s="14" t="str">
        <f aca="false">IF($C37="","",(N($C37)+N($D37))*설정!$B$9/(1+설정!$B$9))</f>
        <v/>
      </c>
      <c r="N37" s="14" t="str">
        <f aca="false">IF($C37="","",$J37)</f>
        <v/>
      </c>
      <c r="O37" s="14" t="str">
        <f aca="false">IF($C37="","",IF(설정!$B$10="간이",(N($C37)+N($D37))*설정!$B$11*설정!$B$9-($F37+$G37+$H37+$I37+$J37)*0.005,$M37-$N37))</f>
        <v/>
      </c>
      <c r="P37" s="14" t="str">
        <f aca="false">IF($C37="","",(N($C37)+N($D37))*설정!$B$8)</f>
        <v/>
      </c>
      <c r="Q37" s="15" t="str">
        <f aca="false">IF($C37="","",$L37-$O37-$P37)</f>
        <v/>
      </c>
      <c r="R37" s="16" t="str">
        <f aca="false">IF(N($C37)+N($D37)=0,"",$Q37/(N($C37)+N($D37)))</f>
        <v/>
      </c>
    </row>
    <row r="38" customFormat="false" ht="15" hidden="false" customHeight="false" outlineLevel="0" collapsed="false">
      <c r="A38" s="12"/>
      <c r="B38" s="13"/>
      <c r="C38" s="6"/>
      <c r="D38" s="6"/>
      <c r="E38" s="6"/>
      <c r="F38" s="14" t="str">
        <f aca="false">IF($C38="","",$C38*설정!$B$4)</f>
        <v/>
      </c>
      <c r="G38" s="14" t="str">
        <f aca="false">IF($C38="","",$C38*설정!$B$5)</f>
        <v/>
      </c>
      <c r="H38" s="14" t="n">
        <f aca="false">IF($B38="",0,$B38*설정!$B$6)</f>
        <v>0</v>
      </c>
      <c r="I38" s="14" t="n">
        <f aca="false">IF($D38="",0,$D38*설정!$B$7)</f>
        <v>0</v>
      </c>
      <c r="J38" s="14" t="str">
        <f aca="false">IF($C38="","",($F38+$G38+$H38+$I38)*설정!$B$9)</f>
        <v/>
      </c>
      <c r="K38" s="14" t="str">
        <f aca="false">IF($C38="","",$F38+$G38+$H38+$I38+$J38+N($E38))</f>
        <v/>
      </c>
      <c r="L38" s="14" t="str">
        <f aca="false">IF($C38="","",N($C38)+N($D38)-$K38)</f>
        <v/>
      </c>
      <c r="M38" s="14" t="str">
        <f aca="false">IF($C38="","",(N($C38)+N($D38))*설정!$B$9/(1+설정!$B$9))</f>
        <v/>
      </c>
      <c r="N38" s="14" t="str">
        <f aca="false">IF($C38="","",$J38)</f>
        <v/>
      </c>
      <c r="O38" s="14" t="str">
        <f aca="false">IF($C38="","",IF(설정!$B$10="간이",(N($C38)+N($D38))*설정!$B$11*설정!$B$9-($F38+$G38+$H38+$I38+$J38)*0.005,$M38-$N38))</f>
        <v/>
      </c>
      <c r="P38" s="14" t="str">
        <f aca="false">IF($C38="","",(N($C38)+N($D38))*설정!$B$8)</f>
        <v/>
      </c>
      <c r="Q38" s="15" t="str">
        <f aca="false">IF($C38="","",$L38-$O38-$P38)</f>
        <v/>
      </c>
      <c r="R38" s="16" t="str">
        <f aca="false">IF(N($C38)+N($D38)=0,"",$Q38/(N($C38)+N($D38)))</f>
        <v/>
      </c>
    </row>
    <row r="39" customFormat="false" ht="15" hidden="false" customHeight="false" outlineLevel="0" collapsed="false">
      <c r="A39" s="12"/>
      <c r="B39" s="13"/>
      <c r="C39" s="6"/>
      <c r="D39" s="6"/>
      <c r="E39" s="6"/>
      <c r="F39" s="14" t="str">
        <f aca="false">IF($C39="","",$C39*설정!$B$4)</f>
        <v/>
      </c>
      <c r="G39" s="14" t="str">
        <f aca="false">IF($C39="","",$C39*설정!$B$5)</f>
        <v/>
      </c>
      <c r="H39" s="14" t="n">
        <f aca="false">IF($B39="",0,$B39*설정!$B$6)</f>
        <v>0</v>
      </c>
      <c r="I39" s="14" t="n">
        <f aca="false">IF($D39="",0,$D39*설정!$B$7)</f>
        <v>0</v>
      </c>
      <c r="J39" s="14" t="str">
        <f aca="false">IF($C39="","",($F39+$G39+$H39+$I39)*설정!$B$9)</f>
        <v/>
      </c>
      <c r="K39" s="14" t="str">
        <f aca="false">IF($C39="","",$F39+$G39+$H39+$I39+$J39+N($E39))</f>
        <v/>
      </c>
      <c r="L39" s="14" t="str">
        <f aca="false">IF($C39="","",N($C39)+N($D39)-$K39)</f>
        <v/>
      </c>
      <c r="M39" s="14" t="str">
        <f aca="false">IF($C39="","",(N($C39)+N($D39))*설정!$B$9/(1+설정!$B$9))</f>
        <v/>
      </c>
      <c r="N39" s="14" t="str">
        <f aca="false">IF($C39="","",$J39)</f>
        <v/>
      </c>
      <c r="O39" s="14" t="str">
        <f aca="false">IF($C39="","",IF(설정!$B$10="간이",(N($C39)+N($D39))*설정!$B$11*설정!$B$9-($F39+$G39+$H39+$I39+$J39)*0.005,$M39-$N39))</f>
        <v/>
      </c>
      <c r="P39" s="14" t="str">
        <f aca="false">IF($C39="","",(N($C39)+N($D39))*설정!$B$8)</f>
        <v/>
      </c>
      <c r="Q39" s="15" t="str">
        <f aca="false">IF($C39="","",$L39-$O39-$P39)</f>
        <v/>
      </c>
      <c r="R39" s="16" t="str">
        <f aca="false">IF(N($C39)+N($D39)=0,"",$Q39/(N($C39)+N($D39)))</f>
        <v/>
      </c>
    </row>
    <row r="40" customFormat="false" ht="15" hidden="false" customHeight="false" outlineLevel="0" collapsed="false">
      <c r="A40" s="12"/>
      <c r="B40" s="13"/>
      <c r="C40" s="6"/>
      <c r="D40" s="6"/>
      <c r="E40" s="6"/>
      <c r="F40" s="14" t="str">
        <f aca="false">IF($C40="","",$C40*설정!$B$4)</f>
        <v/>
      </c>
      <c r="G40" s="14" t="str">
        <f aca="false">IF($C40="","",$C40*설정!$B$5)</f>
        <v/>
      </c>
      <c r="H40" s="14" t="n">
        <f aca="false">IF($B40="",0,$B40*설정!$B$6)</f>
        <v>0</v>
      </c>
      <c r="I40" s="14" t="n">
        <f aca="false">IF($D40="",0,$D40*설정!$B$7)</f>
        <v>0</v>
      </c>
      <c r="J40" s="14" t="str">
        <f aca="false">IF($C40="","",($F40+$G40+$H40+$I40)*설정!$B$9)</f>
        <v/>
      </c>
      <c r="K40" s="14" t="str">
        <f aca="false">IF($C40="","",$F40+$G40+$H40+$I40+$J40+N($E40))</f>
        <v/>
      </c>
      <c r="L40" s="14" t="str">
        <f aca="false">IF($C40="","",N($C40)+N($D40)-$K40)</f>
        <v/>
      </c>
      <c r="M40" s="14" t="str">
        <f aca="false">IF($C40="","",(N($C40)+N($D40))*설정!$B$9/(1+설정!$B$9))</f>
        <v/>
      </c>
      <c r="N40" s="14" t="str">
        <f aca="false">IF($C40="","",$J40)</f>
        <v/>
      </c>
      <c r="O40" s="14" t="str">
        <f aca="false">IF($C40="","",IF(설정!$B$10="간이",(N($C40)+N($D40))*설정!$B$11*설정!$B$9-($F40+$G40+$H40+$I40+$J40)*0.005,$M40-$N40))</f>
        <v/>
      </c>
      <c r="P40" s="14" t="str">
        <f aca="false">IF($C40="","",(N($C40)+N($D40))*설정!$B$8)</f>
        <v/>
      </c>
      <c r="Q40" s="15" t="str">
        <f aca="false">IF($C40="","",$L40-$O40-$P40)</f>
        <v/>
      </c>
      <c r="R40" s="16" t="str">
        <f aca="false">IF(N($C40)+N($D40)=0,"",$Q40/(N($C40)+N($D40)))</f>
        <v/>
      </c>
    </row>
    <row r="41" customFormat="false" ht="15" hidden="false" customHeight="false" outlineLevel="0" collapsed="false">
      <c r="A41" s="12"/>
      <c r="B41" s="13"/>
      <c r="C41" s="6"/>
      <c r="D41" s="6"/>
      <c r="E41" s="6"/>
      <c r="F41" s="14" t="str">
        <f aca="false">IF($C41="","",$C41*설정!$B$4)</f>
        <v/>
      </c>
      <c r="G41" s="14" t="str">
        <f aca="false">IF($C41="","",$C41*설정!$B$5)</f>
        <v/>
      </c>
      <c r="H41" s="14" t="n">
        <f aca="false">IF($B41="",0,$B41*설정!$B$6)</f>
        <v>0</v>
      </c>
      <c r="I41" s="14" t="n">
        <f aca="false">IF($D41="",0,$D41*설정!$B$7)</f>
        <v>0</v>
      </c>
      <c r="J41" s="14" t="str">
        <f aca="false">IF($C41="","",($F41+$G41+$H41+$I41)*설정!$B$9)</f>
        <v/>
      </c>
      <c r="K41" s="14" t="str">
        <f aca="false">IF($C41="","",$F41+$G41+$H41+$I41+$J41+N($E41))</f>
        <v/>
      </c>
      <c r="L41" s="14" t="str">
        <f aca="false">IF($C41="","",N($C41)+N($D41)-$K41)</f>
        <v/>
      </c>
      <c r="M41" s="14" t="str">
        <f aca="false">IF($C41="","",(N($C41)+N($D41))*설정!$B$9/(1+설정!$B$9))</f>
        <v/>
      </c>
      <c r="N41" s="14" t="str">
        <f aca="false">IF($C41="","",$J41)</f>
        <v/>
      </c>
      <c r="O41" s="14" t="str">
        <f aca="false">IF($C41="","",IF(설정!$B$10="간이",(N($C41)+N($D41))*설정!$B$11*설정!$B$9-($F41+$G41+$H41+$I41+$J41)*0.005,$M41-$N41))</f>
        <v/>
      </c>
      <c r="P41" s="14" t="str">
        <f aca="false">IF($C41="","",(N($C41)+N($D41))*설정!$B$8)</f>
        <v/>
      </c>
      <c r="Q41" s="15" t="str">
        <f aca="false">IF($C41="","",$L41-$O41-$P41)</f>
        <v/>
      </c>
      <c r="R41" s="16" t="str">
        <f aca="false">IF(N($C41)+N($D41)=0,"",$Q41/(N($C41)+N($D41)))</f>
        <v/>
      </c>
    </row>
    <row r="42" customFormat="false" ht="15" hidden="false" customHeight="false" outlineLevel="0" collapsed="false">
      <c r="A42" s="12"/>
      <c r="B42" s="13"/>
      <c r="C42" s="6"/>
      <c r="D42" s="6"/>
      <c r="E42" s="6"/>
      <c r="F42" s="14" t="str">
        <f aca="false">IF($C42="","",$C42*설정!$B$4)</f>
        <v/>
      </c>
      <c r="G42" s="14" t="str">
        <f aca="false">IF($C42="","",$C42*설정!$B$5)</f>
        <v/>
      </c>
      <c r="H42" s="14" t="n">
        <f aca="false">IF($B42="",0,$B42*설정!$B$6)</f>
        <v>0</v>
      </c>
      <c r="I42" s="14" t="n">
        <f aca="false">IF($D42="",0,$D42*설정!$B$7)</f>
        <v>0</v>
      </c>
      <c r="J42" s="14" t="str">
        <f aca="false">IF($C42="","",($F42+$G42+$H42+$I42)*설정!$B$9)</f>
        <v/>
      </c>
      <c r="K42" s="14" t="str">
        <f aca="false">IF($C42="","",$F42+$G42+$H42+$I42+$J42+N($E42))</f>
        <v/>
      </c>
      <c r="L42" s="14" t="str">
        <f aca="false">IF($C42="","",N($C42)+N($D42)-$K42)</f>
        <v/>
      </c>
      <c r="M42" s="14" t="str">
        <f aca="false">IF($C42="","",(N($C42)+N($D42))*설정!$B$9/(1+설정!$B$9))</f>
        <v/>
      </c>
      <c r="N42" s="14" t="str">
        <f aca="false">IF($C42="","",$J42)</f>
        <v/>
      </c>
      <c r="O42" s="14" t="str">
        <f aca="false">IF($C42="","",IF(설정!$B$10="간이",(N($C42)+N($D42))*설정!$B$11*설정!$B$9-($F42+$G42+$H42+$I42+$J42)*0.005,$M42-$N42))</f>
        <v/>
      </c>
      <c r="P42" s="14" t="str">
        <f aca="false">IF($C42="","",(N($C42)+N($D42))*설정!$B$8)</f>
        <v/>
      </c>
      <c r="Q42" s="15" t="str">
        <f aca="false">IF($C42="","",$L42-$O42-$P42)</f>
        <v/>
      </c>
      <c r="R42" s="16" t="str">
        <f aca="false">IF(N($C42)+N($D42)=0,"",$Q42/(N($C42)+N($D42)))</f>
        <v/>
      </c>
    </row>
    <row r="43" customFormat="false" ht="15" hidden="false" customHeight="false" outlineLevel="0" collapsed="false">
      <c r="A43" s="12"/>
      <c r="B43" s="13"/>
      <c r="C43" s="6"/>
      <c r="D43" s="6"/>
      <c r="E43" s="6"/>
      <c r="F43" s="14" t="str">
        <f aca="false">IF($C43="","",$C43*설정!$B$4)</f>
        <v/>
      </c>
      <c r="G43" s="14" t="str">
        <f aca="false">IF($C43="","",$C43*설정!$B$5)</f>
        <v/>
      </c>
      <c r="H43" s="14" t="n">
        <f aca="false">IF($B43="",0,$B43*설정!$B$6)</f>
        <v>0</v>
      </c>
      <c r="I43" s="14" t="n">
        <f aca="false">IF($D43="",0,$D43*설정!$B$7)</f>
        <v>0</v>
      </c>
      <c r="J43" s="14" t="str">
        <f aca="false">IF($C43="","",($F43+$G43+$H43+$I43)*설정!$B$9)</f>
        <v/>
      </c>
      <c r="K43" s="14" t="str">
        <f aca="false">IF($C43="","",$F43+$G43+$H43+$I43+$J43+N($E43))</f>
        <v/>
      </c>
      <c r="L43" s="14" t="str">
        <f aca="false">IF($C43="","",N($C43)+N($D43)-$K43)</f>
        <v/>
      </c>
      <c r="M43" s="14" t="str">
        <f aca="false">IF($C43="","",(N($C43)+N($D43))*설정!$B$9/(1+설정!$B$9))</f>
        <v/>
      </c>
      <c r="N43" s="14" t="str">
        <f aca="false">IF($C43="","",$J43)</f>
        <v/>
      </c>
      <c r="O43" s="14" t="str">
        <f aca="false">IF($C43="","",IF(설정!$B$10="간이",(N($C43)+N($D43))*설정!$B$11*설정!$B$9-($F43+$G43+$H43+$I43+$J43)*0.005,$M43-$N43))</f>
        <v/>
      </c>
      <c r="P43" s="14" t="str">
        <f aca="false">IF($C43="","",(N($C43)+N($D43))*설정!$B$8)</f>
        <v/>
      </c>
      <c r="Q43" s="15" t="str">
        <f aca="false">IF($C43="","",$L43-$O43-$P43)</f>
        <v/>
      </c>
      <c r="R43" s="16" t="str">
        <f aca="false">IF(N($C43)+N($D43)=0,"",$Q43/(N($C43)+N($D43)))</f>
        <v/>
      </c>
    </row>
    <row r="44" customFormat="false" ht="15" hidden="false" customHeight="false" outlineLevel="0" collapsed="false">
      <c r="A44" s="12"/>
      <c r="B44" s="13"/>
      <c r="C44" s="6"/>
      <c r="D44" s="6"/>
      <c r="E44" s="6"/>
      <c r="F44" s="14" t="str">
        <f aca="false">IF($C44="","",$C44*설정!$B$4)</f>
        <v/>
      </c>
      <c r="G44" s="14" t="str">
        <f aca="false">IF($C44="","",$C44*설정!$B$5)</f>
        <v/>
      </c>
      <c r="H44" s="14" t="n">
        <f aca="false">IF($B44="",0,$B44*설정!$B$6)</f>
        <v>0</v>
      </c>
      <c r="I44" s="14" t="n">
        <f aca="false">IF($D44="",0,$D44*설정!$B$7)</f>
        <v>0</v>
      </c>
      <c r="J44" s="14" t="str">
        <f aca="false">IF($C44="","",($F44+$G44+$H44+$I44)*설정!$B$9)</f>
        <v/>
      </c>
      <c r="K44" s="14" t="str">
        <f aca="false">IF($C44="","",$F44+$G44+$H44+$I44+$J44+N($E44))</f>
        <v/>
      </c>
      <c r="L44" s="14" t="str">
        <f aca="false">IF($C44="","",N($C44)+N($D44)-$K44)</f>
        <v/>
      </c>
      <c r="M44" s="14" t="str">
        <f aca="false">IF($C44="","",(N($C44)+N($D44))*설정!$B$9/(1+설정!$B$9))</f>
        <v/>
      </c>
      <c r="N44" s="14" t="str">
        <f aca="false">IF($C44="","",$J44)</f>
        <v/>
      </c>
      <c r="O44" s="14" t="str">
        <f aca="false">IF($C44="","",IF(설정!$B$10="간이",(N($C44)+N($D44))*설정!$B$11*설정!$B$9-($F44+$G44+$H44+$I44+$J44)*0.005,$M44-$N44))</f>
        <v/>
      </c>
      <c r="P44" s="14" t="str">
        <f aca="false">IF($C44="","",(N($C44)+N($D44))*설정!$B$8)</f>
        <v/>
      </c>
      <c r="Q44" s="15" t="str">
        <f aca="false">IF($C44="","",$L44-$O44-$P44)</f>
        <v/>
      </c>
      <c r="R44" s="16" t="str">
        <f aca="false">IF(N($C44)+N($D44)=0,"",$Q44/(N($C44)+N($D44)))</f>
        <v/>
      </c>
    </row>
    <row r="45" customFormat="false" ht="15" hidden="false" customHeight="false" outlineLevel="0" collapsed="false">
      <c r="A45" s="12"/>
      <c r="B45" s="13"/>
      <c r="C45" s="6"/>
      <c r="D45" s="6"/>
      <c r="E45" s="6"/>
      <c r="F45" s="14" t="str">
        <f aca="false">IF($C45="","",$C45*설정!$B$4)</f>
        <v/>
      </c>
      <c r="G45" s="14" t="str">
        <f aca="false">IF($C45="","",$C45*설정!$B$5)</f>
        <v/>
      </c>
      <c r="H45" s="14" t="n">
        <f aca="false">IF($B45="",0,$B45*설정!$B$6)</f>
        <v>0</v>
      </c>
      <c r="I45" s="14" t="n">
        <f aca="false">IF($D45="",0,$D45*설정!$B$7)</f>
        <v>0</v>
      </c>
      <c r="J45" s="14" t="str">
        <f aca="false">IF($C45="","",($F45+$G45+$H45+$I45)*설정!$B$9)</f>
        <v/>
      </c>
      <c r="K45" s="14" t="str">
        <f aca="false">IF($C45="","",$F45+$G45+$H45+$I45+$J45+N($E45))</f>
        <v/>
      </c>
      <c r="L45" s="14" t="str">
        <f aca="false">IF($C45="","",N($C45)+N($D45)-$K45)</f>
        <v/>
      </c>
      <c r="M45" s="14" t="str">
        <f aca="false">IF($C45="","",(N($C45)+N($D45))*설정!$B$9/(1+설정!$B$9))</f>
        <v/>
      </c>
      <c r="N45" s="14" t="str">
        <f aca="false">IF($C45="","",$J45)</f>
        <v/>
      </c>
      <c r="O45" s="14" t="str">
        <f aca="false">IF($C45="","",IF(설정!$B$10="간이",(N($C45)+N($D45))*설정!$B$11*설정!$B$9-($F45+$G45+$H45+$I45+$J45)*0.005,$M45-$N45))</f>
        <v/>
      </c>
      <c r="P45" s="14" t="str">
        <f aca="false">IF($C45="","",(N($C45)+N($D45))*설정!$B$8)</f>
        <v/>
      </c>
      <c r="Q45" s="15" t="str">
        <f aca="false">IF($C45="","",$L45-$O45-$P45)</f>
        <v/>
      </c>
      <c r="R45" s="16" t="str">
        <f aca="false">IF(N($C45)+N($D45)=0,"",$Q45/(N($C45)+N($D45)))</f>
        <v/>
      </c>
    </row>
    <row r="46" customFormat="false" ht="15" hidden="false" customHeight="false" outlineLevel="0" collapsed="false">
      <c r="A46" s="12"/>
      <c r="B46" s="13"/>
      <c r="C46" s="6"/>
      <c r="D46" s="6"/>
      <c r="E46" s="6"/>
      <c r="F46" s="14" t="str">
        <f aca="false">IF($C46="","",$C46*설정!$B$4)</f>
        <v/>
      </c>
      <c r="G46" s="14" t="str">
        <f aca="false">IF($C46="","",$C46*설정!$B$5)</f>
        <v/>
      </c>
      <c r="H46" s="14" t="n">
        <f aca="false">IF($B46="",0,$B46*설정!$B$6)</f>
        <v>0</v>
      </c>
      <c r="I46" s="14" t="n">
        <f aca="false">IF($D46="",0,$D46*설정!$B$7)</f>
        <v>0</v>
      </c>
      <c r="J46" s="14" t="str">
        <f aca="false">IF($C46="","",($F46+$G46+$H46+$I46)*설정!$B$9)</f>
        <v/>
      </c>
      <c r="K46" s="14" t="str">
        <f aca="false">IF($C46="","",$F46+$G46+$H46+$I46+$J46+N($E46))</f>
        <v/>
      </c>
      <c r="L46" s="14" t="str">
        <f aca="false">IF($C46="","",N($C46)+N($D46)-$K46)</f>
        <v/>
      </c>
      <c r="M46" s="14" t="str">
        <f aca="false">IF($C46="","",(N($C46)+N($D46))*설정!$B$9/(1+설정!$B$9))</f>
        <v/>
      </c>
      <c r="N46" s="14" t="str">
        <f aca="false">IF($C46="","",$J46)</f>
        <v/>
      </c>
      <c r="O46" s="14" t="str">
        <f aca="false">IF($C46="","",IF(설정!$B$10="간이",(N($C46)+N($D46))*설정!$B$11*설정!$B$9-($F46+$G46+$H46+$I46+$J46)*0.005,$M46-$N46))</f>
        <v/>
      </c>
      <c r="P46" s="14" t="str">
        <f aca="false">IF($C46="","",(N($C46)+N($D46))*설정!$B$8)</f>
        <v/>
      </c>
      <c r="Q46" s="15" t="str">
        <f aca="false">IF($C46="","",$L46-$O46-$P46)</f>
        <v/>
      </c>
      <c r="R46" s="16" t="str">
        <f aca="false">IF(N($C46)+N($D46)=0,"",$Q46/(N($C46)+N($D46)))</f>
        <v/>
      </c>
    </row>
    <row r="47" customFormat="false" ht="15" hidden="false" customHeight="false" outlineLevel="0" collapsed="false">
      <c r="A47" s="12"/>
      <c r="B47" s="13"/>
      <c r="C47" s="6"/>
      <c r="D47" s="6"/>
      <c r="E47" s="6"/>
      <c r="F47" s="14" t="str">
        <f aca="false">IF($C47="","",$C47*설정!$B$4)</f>
        <v/>
      </c>
      <c r="G47" s="14" t="str">
        <f aca="false">IF($C47="","",$C47*설정!$B$5)</f>
        <v/>
      </c>
      <c r="H47" s="14" t="n">
        <f aca="false">IF($B47="",0,$B47*설정!$B$6)</f>
        <v>0</v>
      </c>
      <c r="I47" s="14" t="n">
        <f aca="false">IF($D47="",0,$D47*설정!$B$7)</f>
        <v>0</v>
      </c>
      <c r="J47" s="14" t="str">
        <f aca="false">IF($C47="","",($F47+$G47+$H47+$I47)*설정!$B$9)</f>
        <v/>
      </c>
      <c r="K47" s="14" t="str">
        <f aca="false">IF($C47="","",$F47+$G47+$H47+$I47+$J47+N($E47))</f>
        <v/>
      </c>
      <c r="L47" s="14" t="str">
        <f aca="false">IF($C47="","",N($C47)+N($D47)-$K47)</f>
        <v/>
      </c>
      <c r="M47" s="14" t="str">
        <f aca="false">IF($C47="","",(N($C47)+N($D47))*설정!$B$9/(1+설정!$B$9))</f>
        <v/>
      </c>
      <c r="N47" s="14" t="str">
        <f aca="false">IF($C47="","",$J47)</f>
        <v/>
      </c>
      <c r="O47" s="14" t="str">
        <f aca="false">IF($C47="","",IF(설정!$B$10="간이",(N($C47)+N($D47))*설정!$B$11*설정!$B$9-($F47+$G47+$H47+$I47+$J47)*0.005,$M47-$N47))</f>
        <v/>
      </c>
      <c r="P47" s="14" t="str">
        <f aca="false">IF($C47="","",(N($C47)+N($D47))*설정!$B$8)</f>
        <v/>
      </c>
      <c r="Q47" s="15" t="str">
        <f aca="false">IF($C47="","",$L47-$O47-$P47)</f>
        <v/>
      </c>
      <c r="R47" s="16" t="str">
        <f aca="false">IF(N($C47)+N($D47)=0,"",$Q47/(N($C47)+N($D47)))</f>
        <v/>
      </c>
    </row>
    <row r="48" customFormat="false" ht="15" hidden="false" customHeight="false" outlineLevel="0" collapsed="false">
      <c r="A48" s="12"/>
      <c r="B48" s="13"/>
      <c r="C48" s="6"/>
      <c r="D48" s="6"/>
      <c r="E48" s="6"/>
      <c r="F48" s="14" t="str">
        <f aca="false">IF($C48="","",$C48*설정!$B$4)</f>
        <v/>
      </c>
      <c r="G48" s="14" t="str">
        <f aca="false">IF($C48="","",$C48*설정!$B$5)</f>
        <v/>
      </c>
      <c r="H48" s="14" t="n">
        <f aca="false">IF($B48="",0,$B48*설정!$B$6)</f>
        <v>0</v>
      </c>
      <c r="I48" s="14" t="n">
        <f aca="false">IF($D48="",0,$D48*설정!$B$7)</f>
        <v>0</v>
      </c>
      <c r="J48" s="14" t="str">
        <f aca="false">IF($C48="","",($F48+$G48+$H48+$I48)*설정!$B$9)</f>
        <v/>
      </c>
      <c r="K48" s="14" t="str">
        <f aca="false">IF($C48="","",$F48+$G48+$H48+$I48+$J48+N($E48))</f>
        <v/>
      </c>
      <c r="L48" s="14" t="str">
        <f aca="false">IF($C48="","",N($C48)+N($D48)-$K48)</f>
        <v/>
      </c>
      <c r="M48" s="14" t="str">
        <f aca="false">IF($C48="","",(N($C48)+N($D48))*설정!$B$9/(1+설정!$B$9))</f>
        <v/>
      </c>
      <c r="N48" s="14" t="str">
        <f aca="false">IF($C48="","",$J48)</f>
        <v/>
      </c>
      <c r="O48" s="14" t="str">
        <f aca="false">IF($C48="","",IF(설정!$B$10="간이",(N($C48)+N($D48))*설정!$B$11*설정!$B$9-($F48+$G48+$H48+$I48+$J48)*0.005,$M48-$N48))</f>
        <v/>
      </c>
      <c r="P48" s="14" t="str">
        <f aca="false">IF($C48="","",(N($C48)+N($D48))*설정!$B$8)</f>
        <v/>
      </c>
      <c r="Q48" s="15" t="str">
        <f aca="false">IF($C48="","",$L48-$O48-$P48)</f>
        <v/>
      </c>
      <c r="R48" s="16" t="str">
        <f aca="false">IF(N($C48)+N($D48)=0,"",$Q48/(N($C48)+N($D48)))</f>
        <v/>
      </c>
    </row>
    <row r="49" customFormat="false" ht="15" hidden="false" customHeight="false" outlineLevel="0" collapsed="false">
      <c r="A49" s="12"/>
      <c r="B49" s="13"/>
      <c r="C49" s="6"/>
      <c r="D49" s="6"/>
      <c r="E49" s="6"/>
      <c r="F49" s="14" t="str">
        <f aca="false">IF($C49="","",$C49*설정!$B$4)</f>
        <v/>
      </c>
      <c r="G49" s="14" t="str">
        <f aca="false">IF($C49="","",$C49*설정!$B$5)</f>
        <v/>
      </c>
      <c r="H49" s="14" t="n">
        <f aca="false">IF($B49="",0,$B49*설정!$B$6)</f>
        <v>0</v>
      </c>
      <c r="I49" s="14" t="n">
        <f aca="false">IF($D49="",0,$D49*설정!$B$7)</f>
        <v>0</v>
      </c>
      <c r="J49" s="14" t="str">
        <f aca="false">IF($C49="","",($F49+$G49+$H49+$I49)*설정!$B$9)</f>
        <v/>
      </c>
      <c r="K49" s="14" t="str">
        <f aca="false">IF($C49="","",$F49+$G49+$H49+$I49+$J49+N($E49))</f>
        <v/>
      </c>
      <c r="L49" s="14" t="str">
        <f aca="false">IF($C49="","",N($C49)+N($D49)-$K49)</f>
        <v/>
      </c>
      <c r="M49" s="14" t="str">
        <f aca="false">IF($C49="","",(N($C49)+N($D49))*설정!$B$9/(1+설정!$B$9))</f>
        <v/>
      </c>
      <c r="N49" s="14" t="str">
        <f aca="false">IF($C49="","",$J49)</f>
        <v/>
      </c>
      <c r="O49" s="14" t="str">
        <f aca="false">IF($C49="","",IF(설정!$B$10="간이",(N($C49)+N($D49))*설정!$B$11*설정!$B$9-($F49+$G49+$H49+$I49+$J49)*0.005,$M49-$N49))</f>
        <v/>
      </c>
      <c r="P49" s="14" t="str">
        <f aca="false">IF($C49="","",(N($C49)+N($D49))*설정!$B$8)</f>
        <v/>
      </c>
      <c r="Q49" s="15" t="str">
        <f aca="false">IF($C49="","",$L49-$O49-$P49)</f>
        <v/>
      </c>
      <c r="R49" s="16" t="str">
        <f aca="false">IF(N($C49)+N($D49)=0,"",$Q49/(N($C49)+N($D49)))</f>
        <v/>
      </c>
    </row>
    <row r="50" customFormat="false" ht="15" hidden="false" customHeight="false" outlineLevel="0" collapsed="false">
      <c r="A50" s="12"/>
      <c r="B50" s="13"/>
      <c r="C50" s="6"/>
      <c r="D50" s="6"/>
      <c r="E50" s="6"/>
      <c r="F50" s="14" t="str">
        <f aca="false">IF($C50="","",$C50*설정!$B$4)</f>
        <v/>
      </c>
      <c r="G50" s="14" t="str">
        <f aca="false">IF($C50="","",$C50*설정!$B$5)</f>
        <v/>
      </c>
      <c r="H50" s="14" t="n">
        <f aca="false">IF($B50="",0,$B50*설정!$B$6)</f>
        <v>0</v>
      </c>
      <c r="I50" s="14" t="n">
        <f aca="false">IF($D50="",0,$D50*설정!$B$7)</f>
        <v>0</v>
      </c>
      <c r="J50" s="14" t="str">
        <f aca="false">IF($C50="","",($F50+$G50+$H50+$I50)*설정!$B$9)</f>
        <v/>
      </c>
      <c r="K50" s="14" t="str">
        <f aca="false">IF($C50="","",$F50+$G50+$H50+$I50+$J50+N($E50))</f>
        <v/>
      </c>
      <c r="L50" s="14" t="str">
        <f aca="false">IF($C50="","",N($C50)+N($D50)-$K50)</f>
        <v/>
      </c>
      <c r="M50" s="14" t="str">
        <f aca="false">IF($C50="","",(N($C50)+N($D50))*설정!$B$9/(1+설정!$B$9))</f>
        <v/>
      </c>
      <c r="N50" s="14" t="str">
        <f aca="false">IF($C50="","",$J50)</f>
        <v/>
      </c>
      <c r="O50" s="14" t="str">
        <f aca="false">IF($C50="","",IF(설정!$B$10="간이",(N($C50)+N($D50))*설정!$B$11*설정!$B$9-($F50+$G50+$H50+$I50+$J50)*0.005,$M50-$N50))</f>
        <v/>
      </c>
      <c r="P50" s="14" t="str">
        <f aca="false">IF($C50="","",(N($C50)+N($D50))*설정!$B$8)</f>
        <v/>
      </c>
      <c r="Q50" s="15" t="str">
        <f aca="false">IF($C50="","",$L50-$O50-$P50)</f>
        <v/>
      </c>
      <c r="R50" s="16" t="str">
        <f aca="false">IF(N($C50)+N($D50)=0,"",$Q50/(N($C50)+N($D50)))</f>
        <v/>
      </c>
    </row>
    <row r="51" customFormat="false" ht="15" hidden="false" customHeight="false" outlineLevel="0" collapsed="false">
      <c r="A51" s="12"/>
      <c r="B51" s="13"/>
      <c r="C51" s="6"/>
      <c r="D51" s="6"/>
      <c r="E51" s="6"/>
      <c r="F51" s="14" t="str">
        <f aca="false">IF($C51="","",$C51*설정!$B$4)</f>
        <v/>
      </c>
      <c r="G51" s="14" t="str">
        <f aca="false">IF($C51="","",$C51*설정!$B$5)</f>
        <v/>
      </c>
      <c r="H51" s="14" t="n">
        <f aca="false">IF($B51="",0,$B51*설정!$B$6)</f>
        <v>0</v>
      </c>
      <c r="I51" s="14" t="n">
        <f aca="false">IF($D51="",0,$D51*설정!$B$7)</f>
        <v>0</v>
      </c>
      <c r="J51" s="14" t="str">
        <f aca="false">IF($C51="","",($F51+$G51+$H51+$I51)*설정!$B$9)</f>
        <v/>
      </c>
      <c r="K51" s="14" t="str">
        <f aca="false">IF($C51="","",$F51+$G51+$H51+$I51+$J51+N($E51))</f>
        <v/>
      </c>
      <c r="L51" s="14" t="str">
        <f aca="false">IF($C51="","",N($C51)+N($D51)-$K51)</f>
        <v/>
      </c>
      <c r="M51" s="14" t="str">
        <f aca="false">IF($C51="","",(N($C51)+N($D51))*설정!$B$9/(1+설정!$B$9))</f>
        <v/>
      </c>
      <c r="N51" s="14" t="str">
        <f aca="false">IF($C51="","",$J51)</f>
        <v/>
      </c>
      <c r="O51" s="14" t="str">
        <f aca="false">IF($C51="","",IF(설정!$B$10="간이",(N($C51)+N($D51))*설정!$B$11*설정!$B$9-($F51+$G51+$H51+$I51+$J51)*0.005,$M51-$N51))</f>
        <v/>
      </c>
      <c r="P51" s="14" t="str">
        <f aca="false">IF($C51="","",(N($C51)+N($D51))*설정!$B$8)</f>
        <v/>
      </c>
      <c r="Q51" s="15" t="str">
        <f aca="false">IF($C51="","",$L51-$O51-$P51)</f>
        <v/>
      </c>
      <c r="R51" s="16" t="str">
        <f aca="false">IF(N($C51)+N($D51)=0,"",$Q51/(N($C51)+N($D51)))</f>
        <v/>
      </c>
    </row>
    <row r="52" customFormat="false" ht="15" hidden="false" customHeight="false" outlineLevel="0" collapsed="false">
      <c r="A52" s="12"/>
      <c r="B52" s="13"/>
      <c r="C52" s="6"/>
      <c r="D52" s="6"/>
      <c r="E52" s="6"/>
      <c r="F52" s="14" t="str">
        <f aca="false">IF($C52="","",$C52*설정!$B$4)</f>
        <v/>
      </c>
      <c r="G52" s="14" t="str">
        <f aca="false">IF($C52="","",$C52*설정!$B$5)</f>
        <v/>
      </c>
      <c r="H52" s="14" t="n">
        <f aca="false">IF($B52="",0,$B52*설정!$B$6)</f>
        <v>0</v>
      </c>
      <c r="I52" s="14" t="n">
        <f aca="false">IF($D52="",0,$D52*설정!$B$7)</f>
        <v>0</v>
      </c>
      <c r="J52" s="14" t="str">
        <f aca="false">IF($C52="","",($F52+$G52+$H52+$I52)*설정!$B$9)</f>
        <v/>
      </c>
      <c r="K52" s="14" t="str">
        <f aca="false">IF($C52="","",$F52+$G52+$H52+$I52+$J52+N($E52))</f>
        <v/>
      </c>
      <c r="L52" s="14" t="str">
        <f aca="false">IF($C52="","",N($C52)+N($D52)-$K52)</f>
        <v/>
      </c>
      <c r="M52" s="14" t="str">
        <f aca="false">IF($C52="","",(N($C52)+N($D52))*설정!$B$9/(1+설정!$B$9))</f>
        <v/>
      </c>
      <c r="N52" s="14" t="str">
        <f aca="false">IF($C52="","",$J52)</f>
        <v/>
      </c>
      <c r="O52" s="14" t="str">
        <f aca="false">IF($C52="","",IF(설정!$B$10="간이",(N($C52)+N($D52))*설정!$B$11*설정!$B$9-($F52+$G52+$H52+$I52+$J52)*0.005,$M52-$N52))</f>
        <v/>
      </c>
      <c r="P52" s="14" t="str">
        <f aca="false">IF($C52="","",(N($C52)+N($D52))*설정!$B$8)</f>
        <v/>
      </c>
      <c r="Q52" s="15" t="str">
        <f aca="false">IF($C52="","",$L52-$O52-$P52)</f>
        <v/>
      </c>
      <c r="R52" s="16" t="str">
        <f aca="false">IF(N($C52)+N($D52)=0,"",$Q52/(N($C52)+N($D52)))</f>
        <v/>
      </c>
    </row>
    <row r="53" customFormat="false" ht="15" hidden="false" customHeight="false" outlineLevel="0" collapsed="false">
      <c r="A53" s="12"/>
      <c r="B53" s="13"/>
      <c r="C53" s="6"/>
      <c r="D53" s="6"/>
      <c r="E53" s="6"/>
      <c r="F53" s="14" t="str">
        <f aca="false">IF($C53="","",$C53*설정!$B$4)</f>
        <v/>
      </c>
      <c r="G53" s="14" t="str">
        <f aca="false">IF($C53="","",$C53*설정!$B$5)</f>
        <v/>
      </c>
      <c r="H53" s="14" t="n">
        <f aca="false">IF($B53="",0,$B53*설정!$B$6)</f>
        <v>0</v>
      </c>
      <c r="I53" s="14" t="n">
        <f aca="false">IF($D53="",0,$D53*설정!$B$7)</f>
        <v>0</v>
      </c>
      <c r="J53" s="14" t="str">
        <f aca="false">IF($C53="","",($F53+$G53+$H53+$I53)*설정!$B$9)</f>
        <v/>
      </c>
      <c r="K53" s="14" t="str">
        <f aca="false">IF($C53="","",$F53+$G53+$H53+$I53+$J53+N($E53))</f>
        <v/>
      </c>
      <c r="L53" s="14" t="str">
        <f aca="false">IF($C53="","",N($C53)+N($D53)-$K53)</f>
        <v/>
      </c>
      <c r="M53" s="14" t="str">
        <f aca="false">IF($C53="","",(N($C53)+N($D53))*설정!$B$9/(1+설정!$B$9))</f>
        <v/>
      </c>
      <c r="N53" s="14" t="str">
        <f aca="false">IF($C53="","",$J53)</f>
        <v/>
      </c>
      <c r="O53" s="14" t="str">
        <f aca="false">IF($C53="","",IF(설정!$B$10="간이",(N($C53)+N($D53))*설정!$B$11*설정!$B$9-($F53+$G53+$H53+$I53+$J53)*0.005,$M53-$N53))</f>
        <v/>
      </c>
      <c r="P53" s="14" t="str">
        <f aca="false">IF($C53="","",(N($C53)+N($D53))*설정!$B$8)</f>
        <v/>
      </c>
      <c r="Q53" s="15" t="str">
        <f aca="false">IF($C53="","",$L53-$O53-$P53)</f>
        <v/>
      </c>
      <c r="R53" s="16" t="str">
        <f aca="false">IF(N($C53)+N($D53)=0,"",$Q53/(N($C53)+N($D53)))</f>
        <v/>
      </c>
    </row>
    <row r="54" customFormat="false" ht="15" hidden="false" customHeight="false" outlineLevel="0" collapsed="false">
      <c r="A54" s="12"/>
      <c r="B54" s="13"/>
      <c r="C54" s="6"/>
      <c r="D54" s="6"/>
      <c r="E54" s="6"/>
      <c r="F54" s="14" t="str">
        <f aca="false">IF($C54="","",$C54*설정!$B$4)</f>
        <v/>
      </c>
      <c r="G54" s="14" t="str">
        <f aca="false">IF($C54="","",$C54*설정!$B$5)</f>
        <v/>
      </c>
      <c r="H54" s="14" t="n">
        <f aca="false">IF($B54="",0,$B54*설정!$B$6)</f>
        <v>0</v>
      </c>
      <c r="I54" s="14" t="n">
        <f aca="false">IF($D54="",0,$D54*설정!$B$7)</f>
        <v>0</v>
      </c>
      <c r="J54" s="14" t="str">
        <f aca="false">IF($C54="","",($F54+$G54+$H54+$I54)*설정!$B$9)</f>
        <v/>
      </c>
      <c r="K54" s="14" t="str">
        <f aca="false">IF($C54="","",$F54+$G54+$H54+$I54+$J54+N($E54))</f>
        <v/>
      </c>
      <c r="L54" s="14" t="str">
        <f aca="false">IF($C54="","",N($C54)+N($D54)-$K54)</f>
        <v/>
      </c>
      <c r="M54" s="14" t="str">
        <f aca="false">IF($C54="","",(N($C54)+N($D54))*설정!$B$9/(1+설정!$B$9))</f>
        <v/>
      </c>
      <c r="N54" s="14" t="str">
        <f aca="false">IF($C54="","",$J54)</f>
        <v/>
      </c>
      <c r="O54" s="14" t="str">
        <f aca="false">IF($C54="","",IF(설정!$B$10="간이",(N($C54)+N($D54))*설정!$B$11*설정!$B$9-($F54+$G54+$H54+$I54+$J54)*0.005,$M54-$N54))</f>
        <v/>
      </c>
      <c r="P54" s="14" t="str">
        <f aca="false">IF($C54="","",(N($C54)+N($D54))*설정!$B$8)</f>
        <v/>
      </c>
      <c r="Q54" s="15" t="str">
        <f aca="false">IF($C54="","",$L54-$O54-$P54)</f>
        <v/>
      </c>
      <c r="R54" s="16" t="str">
        <f aca="false">IF(N($C54)+N($D54)=0,"",$Q54/(N($C54)+N($D54)))</f>
        <v/>
      </c>
    </row>
    <row r="55" customFormat="false" ht="15" hidden="false" customHeight="false" outlineLevel="0" collapsed="false">
      <c r="A55" s="12"/>
      <c r="B55" s="13"/>
      <c r="C55" s="6"/>
      <c r="D55" s="6"/>
      <c r="E55" s="6"/>
      <c r="F55" s="14" t="str">
        <f aca="false">IF($C55="","",$C55*설정!$B$4)</f>
        <v/>
      </c>
      <c r="G55" s="14" t="str">
        <f aca="false">IF($C55="","",$C55*설정!$B$5)</f>
        <v/>
      </c>
      <c r="H55" s="14" t="n">
        <f aca="false">IF($B55="",0,$B55*설정!$B$6)</f>
        <v>0</v>
      </c>
      <c r="I55" s="14" t="n">
        <f aca="false">IF($D55="",0,$D55*설정!$B$7)</f>
        <v>0</v>
      </c>
      <c r="J55" s="14" t="str">
        <f aca="false">IF($C55="","",($F55+$G55+$H55+$I55)*설정!$B$9)</f>
        <v/>
      </c>
      <c r="K55" s="14" t="str">
        <f aca="false">IF($C55="","",$F55+$G55+$H55+$I55+$J55+N($E55))</f>
        <v/>
      </c>
      <c r="L55" s="14" t="str">
        <f aca="false">IF($C55="","",N($C55)+N($D55)-$K55)</f>
        <v/>
      </c>
      <c r="M55" s="14" t="str">
        <f aca="false">IF($C55="","",(N($C55)+N($D55))*설정!$B$9/(1+설정!$B$9))</f>
        <v/>
      </c>
      <c r="N55" s="14" t="str">
        <f aca="false">IF($C55="","",$J55)</f>
        <v/>
      </c>
      <c r="O55" s="14" t="str">
        <f aca="false">IF($C55="","",IF(설정!$B$10="간이",(N($C55)+N($D55))*설정!$B$11*설정!$B$9-($F55+$G55+$H55+$I55+$J55)*0.005,$M55-$N55))</f>
        <v/>
      </c>
      <c r="P55" s="14" t="str">
        <f aca="false">IF($C55="","",(N($C55)+N($D55))*설정!$B$8)</f>
        <v/>
      </c>
      <c r="Q55" s="15" t="str">
        <f aca="false">IF($C55="","",$L55-$O55-$P55)</f>
        <v/>
      </c>
      <c r="R55" s="16" t="str">
        <f aca="false">IF(N($C55)+N($D55)=0,"",$Q55/(N($C55)+N($D55)))</f>
        <v/>
      </c>
    </row>
    <row r="56" customFormat="false" ht="15" hidden="false" customHeight="false" outlineLevel="0" collapsed="false">
      <c r="A56" s="12"/>
      <c r="B56" s="13"/>
      <c r="C56" s="6"/>
      <c r="D56" s="6"/>
      <c r="E56" s="6"/>
      <c r="F56" s="14" t="str">
        <f aca="false">IF($C56="","",$C56*설정!$B$4)</f>
        <v/>
      </c>
      <c r="G56" s="14" t="str">
        <f aca="false">IF($C56="","",$C56*설정!$B$5)</f>
        <v/>
      </c>
      <c r="H56" s="14" t="n">
        <f aca="false">IF($B56="",0,$B56*설정!$B$6)</f>
        <v>0</v>
      </c>
      <c r="I56" s="14" t="n">
        <f aca="false">IF($D56="",0,$D56*설정!$B$7)</f>
        <v>0</v>
      </c>
      <c r="J56" s="14" t="str">
        <f aca="false">IF($C56="","",($F56+$G56+$H56+$I56)*설정!$B$9)</f>
        <v/>
      </c>
      <c r="K56" s="14" t="str">
        <f aca="false">IF($C56="","",$F56+$G56+$H56+$I56+$J56+N($E56))</f>
        <v/>
      </c>
      <c r="L56" s="14" t="str">
        <f aca="false">IF($C56="","",N($C56)+N($D56)-$K56)</f>
        <v/>
      </c>
      <c r="M56" s="14" t="str">
        <f aca="false">IF($C56="","",(N($C56)+N($D56))*설정!$B$9/(1+설정!$B$9))</f>
        <v/>
      </c>
      <c r="N56" s="14" t="str">
        <f aca="false">IF($C56="","",$J56)</f>
        <v/>
      </c>
      <c r="O56" s="14" t="str">
        <f aca="false">IF($C56="","",IF(설정!$B$10="간이",(N($C56)+N($D56))*설정!$B$11*설정!$B$9-($F56+$G56+$H56+$I56+$J56)*0.005,$M56-$N56))</f>
        <v/>
      </c>
      <c r="P56" s="14" t="str">
        <f aca="false">IF($C56="","",(N($C56)+N($D56))*설정!$B$8)</f>
        <v/>
      </c>
      <c r="Q56" s="15" t="str">
        <f aca="false">IF($C56="","",$L56-$O56-$P56)</f>
        <v/>
      </c>
      <c r="R56" s="16" t="str">
        <f aca="false">IF(N($C56)+N($D56)=0,"",$Q56/(N($C56)+N($D56)))</f>
        <v/>
      </c>
    </row>
    <row r="57" customFormat="false" ht="15" hidden="false" customHeight="false" outlineLevel="0" collapsed="false">
      <c r="A57" s="12"/>
      <c r="B57" s="13"/>
      <c r="C57" s="6"/>
      <c r="D57" s="6"/>
      <c r="E57" s="6"/>
      <c r="F57" s="14" t="str">
        <f aca="false">IF($C57="","",$C57*설정!$B$4)</f>
        <v/>
      </c>
      <c r="G57" s="14" t="str">
        <f aca="false">IF($C57="","",$C57*설정!$B$5)</f>
        <v/>
      </c>
      <c r="H57" s="14" t="n">
        <f aca="false">IF($B57="",0,$B57*설정!$B$6)</f>
        <v>0</v>
      </c>
      <c r="I57" s="14" t="n">
        <f aca="false">IF($D57="",0,$D57*설정!$B$7)</f>
        <v>0</v>
      </c>
      <c r="J57" s="14" t="str">
        <f aca="false">IF($C57="","",($F57+$G57+$H57+$I57)*설정!$B$9)</f>
        <v/>
      </c>
      <c r="K57" s="14" t="str">
        <f aca="false">IF($C57="","",$F57+$G57+$H57+$I57+$J57+N($E57))</f>
        <v/>
      </c>
      <c r="L57" s="14" t="str">
        <f aca="false">IF($C57="","",N($C57)+N($D57)-$K57)</f>
        <v/>
      </c>
      <c r="M57" s="14" t="str">
        <f aca="false">IF($C57="","",(N($C57)+N($D57))*설정!$B$9/(1+설정!$B$9))</f>
        <v/>
      </c>
      <c r="N57" s="14" t="str">
        <f aca="false">IF($C57="","",$J57)</f>
        <v/>
      </c>
      <c r="O57" s="14" t="str">
        <f aca="false">IF($C57="","",IF(설정!$B$10="간이",(N($C57)+N($D57))*설정!$B$11*설정!$B$9-($F57+$G57+$H57+$I57+$J57)*0.005,$M57-$N57))</f>
        <v/>
      </c>
      <c r="P57" s="14" t="str">
        <f aca="false">IF($C57="","",(N($C57)+N($D57))*설정!$B$8)</f>
        <v/>
      </c>
      <c r="Q57" s="15" t="str">
        <f aca="false">IF($C57="","",$L57-$O57-$P57)</f>
        <v/>
      </c>
      <c r="R57" s="16" t="str">
        <f aca="false">IF(N($C57)+N($D57)=0,"",$Q57/(N($C57)+N($D57)))</f>
        <v/>
      </c>
    </row>
    <row r="58" customFormat="false" ht="15" hidden="false" customHeight="false" outlineLevel="0" collapsed="false">
      <c r="A58" s="12"/>
      <c r="B58" s="13"/>
      <c r="C58" s="6"/>
      <c r="D58" s="6"/>
      <c r="E58" s="6"/>
      <c r="F58" s="14" t="str">
        <f aca="false">IF($C58="","",$C58*설정!$B$4)</f>
        <v/>
      </c>
      <c r="G58" s="14" t="str">
        <f aca="false">IF($C58="","",$C58*설정!$B$5)</f>
        <v/>
      </c>
      <c r="H58" s="14" t="n">
        <f aca="false">IF($B58="",0,$B58*설정!$B$6)</f>
        <v>0</v>
      </c>
      <c r="I58" s="14" t="n">
        <f aca="false">IF($D58="",0,$D58*설정!$B$7)</f>
        <v>0</v>
      </c>
      <c r="J58" s="14" t="str">
        <f aca="false">IF($C58="","",($F58+$G58+$H58+$I58)*설정!$B$9)</f>
        <v/>
      </c>
      <c r="K58" s="14" t="str">
        <f aca="false">IF($C58="","",$F58+$G58+$H58+$I58+$J58+N($E58))</f>
        <v/>
      </c>
      <c r="L58" s="14" t="str">
        <f aca="false">IF($C58="","",N($C58)+N($D58)-$K58)</f>
        <v/>
      </c>
      <c r="M58" s="14" t="str">
        <f aca="false">IF($C58="","",(N($C58)+N($D58))*설정!$B$9/(1+설정!$B$9))</f>
        <v/>
      </c>
      <c r="N58" s="14" t="str">
        <f aca="false">IF($C58="","",$J58)</f>
        <v/>
      </c>
      <c r="O58" s="14" t="str">
        <f aca="false">IF($C58="","",IF(설정!$B$10="간이",(N($C58)+N($D58))*설정!$B$11*설정!$B$9-($F58+$G58+$H58+$I58+$J58)*0.005,$M58-$N58))</f>
        <v/>
      </c>
      <c r="P58" s="14" t="str">
        <f aca="false">IF($C58="","",(N($C58)+N($D58))*설정!$B$8)</f>
        <v/>
      </c>
      <c r="Q58" s="15" t="str">
        <f aca="false">IF($C58="","",$L58-$O58-$P58)</f>
        <v/>
      </c>
      <c r="R58" s="16" t="str">
        <f aca="false">IF(N($C58)+N($D58)=0,"",$Q58/(N($C58)+N($D58)))</f>
        <v/>
      </c>
    </row>
    <row r="59" customFormat="false" ht="15" hidden="false" customHeight="false" outlineLevel="0" collapsed="false">
      <c r="A59" s="12"/>
      <c r="B59" s="13"/>
      <c r="C59" s="6"/>
      <c r="D59" s="6"/>
      <c r="E59" s="6"/>
      <c r="F59" s="14" t="str">
        <f aca="false">IF($C59="","",$C59*설정!$B$4)</f>
        <v/>
      </c>
      <c r="G59" s="14" t="str">
        <f aca="false">IF($C59="","",$C59*설정!$B$5)</f>
        <v/>
      </c>
      <c r="H59" s="14" t="n">
        <f aca="false">IF($B59="",0,$B59*설정!$B$6)</f>
        <v>0</v>
      </c>
      <c r="I59" s="14" t="n">
        <f aca="false">IF($D59="",0,$D59*설정!$B$7)</f>
        <v>0</v>
      </c>
      <c r="J59" s="14" t="str">
        <f aca="false">IF($C59="","",($F59+$G59+$H59+$I59)*설정!$B$9)</f>
        <v/>
      </c>
      <c r="K59" s="14" t="str">
        <f aca="false">IF($C59="","",$F59+$G59+$H59+$I59+$J59+N($E59))</f>
        <v/>
      </c>
      <c r="L59" s="14" t="str">
        <f aca="false">IF($C59="","",N($C59)+N($D59)-$K59)</f>
        <v/>
      </c>
      <c r="M59" s="14" t="str">
        <f aca="false">IF($C59="","",(N($C59)+N($D59))*설정!$B$9/(1+설정!$B$9))</f>
        <v/>
      </c>
      <c r="N59" s="14" t="str">
        <f aca="false">IF($C59="","",$J59)</f>
        <v/>
      </c>
      <c r="O59" s="14" t="str">
        <f aca="false">IF($C59="","",IF(설정!$B$10="간이",(N($C59)+N($D59))*설정!$B$11*설정!$B$9-($F59+$G59+$H59+$I59+$J59)*0.005,$M59-$N59))</f>
        <v/>
      </c>
      <c r="P59" s="14" t="str">
        <f aca="false">IF($C59="","",(N($C59)+N($D59))*설정!$B$8)</f>
        <v/>
      </c>
      <c r="Q59" s="15" t="str">
        <f aca="false">IF($C59="","",$L59-$O59-$P59)</f>
        <v/>
      </c>
      <c r="R59" s="16" t="str">
        <f aca="false">IF(N($C59)+N($D59)=0,"",$Q59/(N($C59)+N($D59)))</f>
        <v/>
      </c>
    </row>
    <row r="60" customFormat="false" ht="15" hidden="false" customHeight="false" outlineLevel="0" collapsed="false">
      <c r="A60" s="12"/>
      <c r="B60" s="13"/>
      <c r="C60" s="6"/>
      <c r="D60" s="6"/>
      <c r="E60" s="6"/>
      <c r="F60" s="14" t="str">
        <f aca="false">IF($C60="","",$C60*설정!$B$4)</f>
        <v/>
      </c>
      <c r="G60" s="14" t="str">
        <f aca="false">IF($C60="","",$C60*설정!$B$5)</f>
        <v/>
      </c>
      <c r="H60" s="14" t="n">
        <f aca="false">IF($B60="",0,$B60*설정!$B$6)</f>
        <v>0</v>
      </c>
      <c r="I60" s="14" t="n">
        <f aca="false">IF($D60="",0,$D60*설정!$B$7)</f>
        <v>0</v>
      </c>
      <c r="J60" s="14" t="str">
        <f aca="false">IF($C60="","",($F60+$G60+$H60+$I60)*설정!$B$9)</f>
        <v/>
      </c>
      <c r="K60" s="14" t="str">
        <f aca="false">IF($C60="","",$F60+$G60+$H60+$I60+$J60+N($E60))</f>
        <v/>
      </c>
      <c r="L60" s="14" t="str">
        <f aca="false">IF($C60="","",N($C60)+N($D60)-$K60)</f>
        <v/>
      </c>
      <c r="M60" s="14" t="str">
        <f aca="false">IF($C60="","",(N($C60)+N($D60))*설정!$B$9/(1+설정!$B$9))</f>
        <v/>
      </c>
      <c r="N60" s="14" t="str">
        <f aca="false">IF($C60="","",$J60)</f>
        <v/>
      </c>
      <c r="O60" s="14" t="str">
        <f aca="false">IF($C60="","",IF(설정!$B$10="간이",(N($C60)+N($D60))*설정!$B$11*설정!$B$9-($F60+$G60+$H60+$I60+$J60)*0.005,$M60-$N60))</f>
        <v/>
      </c>
      <c r="P60" s="14" t="str">
        <f aca="false">IF($C60="","",(N($C60)+N($D60))*설정!$B$8)</f>
        <v/>
      </c>
      <c r="Q60" s="15" t="str">
        <f aca="false">IF($C60="","",$L60-$O60-$P60)</f>
        <v/>
      </c>
      <c r="R60" s="16" t="str">
        <f aca="false">IF(N($C60)+N($D60)=0,"",$Q60/(N($C60)+N($D60)))</f>
        <v/>
      </c>
    </row>
    <row r="61" customFormat="false" ht="15" hidden="false" customHeight="false" outlineLevel="0" collapsed="false">
      <c r="A61" s="12"/>
      <c r="B61" s="13"/>
      <c r="C61" s="6"/>
      <c r="D61" s="6"/>
      <c r="E61" s="6"/>
      <c r="F61" s="14" t="str">
        <f aca="false">IF($C61="","",$C61*설정!$B$4)</f>
        <v/>
      </c>
      <c r="G61" s="14" t="str">
        <f aca="false">IF($C61="","",$C61*설정!$B$5)</f>
        <v/>
      </c>
      <c r="H61" s="14" t="n">
        <f aca="false">IF($B61="",0,$B61*설정!$B$6)</f>
        <v>0</v>
      </c>
      <c r="I61" s="14" t="n">
        <f aca="false">IF($D61="",0,$D61*설정!$B$7)</f>
        <v>0</v>
      </c>
      <c r="J61" s="14" t="str">
        <f aca="false">IF($C61="","",($F61+$G61+$H61+$I61)*설정!$B$9)</f>
        <v/>
      </c>
      <c r="K61" s="14" t="str">
        <f aca="false">IF($C61="","",$F61+$G61+$H61+$I61+$J61+N($E61))</f>
        <v/>
      </c>
      <c r="L61" s="14" t="str">
        <f aca="false">IF($C61="","",N($C61)+N($D61)-$K61)</f>
        <v/>
      </c>
      <c r="M61" s="14" t="str">
        <f aca="false">IF($C61="","",(N($C61)+N($D61))*설정!$B$9/(1+설정!$B$9))</f>
        <v/>
      </c>
      <c r="N61" s="14" t="str">
        <f aca="false">IF($C61="","",$J61)</f>
        <v/>
      </c>
      <c r="O61" s="14" t="str">
        <f aca="false">IF($C61="","",IF(설정!$B$10="간이",(N($C61)+N($D61))*설정!$B$11*설정!$B$9-($F61+$G61+$H61+$I61+$J61)*0.005,$M61-$N61))</f>
        <v/>
      </c>
      <c r="P61" s="14" t="str">
        <f aca="false">IF($C61="","",(N($C61)+N($D61))*설정!$B$8)</f>
        <v/>
      </c>
      <c r="Q61" s="15" t="str">
        <f aca="false">IF($C61="","",$L61-$O61-$P61)</f>
        <v/>
      </c>
      <c r="R61" s="16" t="str">
        <f aca="false">IF(N($C61)+N($D61)=0,"",$Q61/(N($C61)+N($D61)))</f>
        <v/>
      </c>
    </row>
    <row r="62" customFormat="false" ht="15" hidden="false" customHeight="false" outlineLevel="0" collapsed="false">
      <c r="A62" s="12"/>
      <c r="B62" s="13"/>
      <c r="C62" s="6"/>
      <c r="D62" s="6"/>
      <c r="E62" s="6"/>
      <c r="F62" s="14" t="str">
        <f aca="false">IF($C62="","",$C62*설정!$B$4)</f>
        <v/>
      </c>
      <c r="G62" s="14" t="str">
        <f aca="false">IF($C62="","",$C62*설정!$B$5)</f>
        <v/>
      </c>
      <c r="H62" s="14" t="n">
        <f aca="false">IF($B62="",0,$B62*설정!$B$6)</f>
        <v>0</v>
      </c>
      <c r="I62" s="14" t="n">
        <f aca="false">IF($D62="",0,$D62*설정!$B$7)</f>
        <v>0</v>
      </c>
      <c r="J62" s="14" t="str">
        <f aca="false">IF($C62="","",($F62+$G62+$H62+$I62)*설정!$B$9)</f>
        <v/>
      </c>
      <c r="K62" s="14" t="str">
        <f aca="false">IF($C62="","",$F62+$G62+$H62+$I62+$J62+N($E62))</f>
        <v/>
      </c>
      <c r="L62" s="14" t="str">
        <f aca="false">IF($C62="","",N($C62)+N($D62)-$K62)</f>
        <v/>
      </c>
      <c r="M62" s="14" t="str">
        <f aca="false">IF($C62="","",(N($C62)+N($D62))*설정!$B$9/(1+설정!$B$9))</f>
        <v/>
      </c>
      <c r="N62" s="14" t="str">
        <f aca="false">IF($C62="","",$J62)</f>
        <v/>
      </c>
      <c r="O62" s="14" t="str">
        <f aca="false">IF($C62="","",IF(설정!$B$10="간이",(N($C62)+N($D62))*설정!$B$11*설정!$B$9-($F62+$G62+$H62+$I62+$J62)*0.005,$M62-$N62))</f>
        <v/>
      </c>
      <c r="P62" s="14" t="str">
        <f aca="false">IF($C62="","",(N($C62)+N($D62))*설정!$B$8)</f>
        <v/>
      </c>
      <c r="Q62" s="15" t="str">
        <f aca="false">IF($C62="","",$L62-$O62-$P62)</f>
        <v/>
      </c>
      <c r="R62" s="16" t="str">
        <f aca="false">IF(N($C62)+N($D62)=0,"",$Q62/(N($C62)+N($D62)))</f>
        <v/>
      </c>
    </row>
    <row r="63" customFormat="false" ht="15" hidden="false" customHeight="false" outlineLevel="0" collapsed="false">
      <c r="A63" s="12"/>
      <c r="B63" s="13"/>
      <c r="C63" s="6"/>
      <c r="D63" s="6"/>
      <c r="E63" s="6"/>
      <c r="F63" s="14" t="str">
        <f aca="false">IF($C63="","",$C63*설정!$B$4)</f>
        <v/>
      </c>
      <c r="G63" s="14" t="str">
        <f aca="false">IF($C63="","",$C63*설정!$B$5)</f>
        <v/>
      </c>
      <c r="H63" s="14" t="n">
        <f aca="false">IF($B63="",0,$B63*설정!$B$6)</f>
        <v>0</v>
      </c>
      <c r="I63" s="14" t="n">
        <f aca="false">IF($D63="",0,$D63*설정!$B$7)</f>
        <v>0</v>
      </c>
      <c r="J63" s="14" t="str">
        <f aca="false">IF($C63="","",($F63+$G63+$H63+$I63)*설정!$B$9)</f>
        <v/>
      </c>
      <c r="K63" s="14" t="str">
        <f aca="false">IF($C63="","",$F63+$G63+$H63+$I63+$J63+N($E63))</f>
        <v/>
      </c>
      <c r="L63" s="14" t="str">
        <f aca="false">IF($C63="","",N($C63)+N($D63)-$K63)</f>
        <v/>
      </c>
      <c r="M63" s="14" t="str">
        <f aca="false">IF($C63="","",(N($C63)+N($D63))*설정!$B$9/(1+설정!$B$9))</f>
        <v/>
      </c>
      <c r="N63" s="14" t="str">
        <f aca="false">IF($C63="","",$J63)</f>
        <v/>
      </c>
      <c r="O63" s="14" t="str">
        <f aca="false">IF($C63="","",IF(설정!$B$10="간이",(N($C63)+N($D63))*설정!$B$11*설정!$B$9-($F63+$G63+$H63+$I63+$J63)*0.005,$M63-$N63))</f>
        <v/>
      </c>
      <c r="P63" s="14" t="str">
        <f aca="false">IF($C63="","",(N($C63)+N($D63))*설정!$B$8)</f>
        <v/>
      </c>
      <c r="Q63" s="15" t="str">
        <f aca="false">IF($C63="","",$L63-$O63-$P63)</f>
        <v/>
      </c>
      <c r="R63" s="16" t="str">
        <f aca="false">IF(N($C63)+N($D63)=0,"",$Q63/(N($C63)+N($D63)))</f>
        <v/>
      </c>
    </row>
    <row r="64" customFormat="false" ht="15" hidden="false" customHeight="false" outlineLevel="0" collapsed="false">
      <c r="A64" s="12"/>
      <c r="B64" s="13"/>
      <c r="C64" s="6"/>
      <c r="D64" s="6"/>
      <c r="E64" s="6"/>
      <c r="F64" s="14" t="str">
        <f aca="false">IF($C64="","",$C64*설정!$B$4)</f>
        <v/>
      </c>
      <c r="G64" s="14" t="str">
        <f aca="false">IF($C64="","",$C64*설정!$B$5)</f>
        <v/>
      </c>
      <c r="H64" s="14" t="n">
        <f aca="false">IF($B64="",0,$B64*설정!$B$6)</f>
        <v>0</v>
      </c>
      <c r="I64" s="14" t="n">
        <f aca="false">IF($D64="",0,$D64*설정!$B$7)</f>
        <v>0</v>
      </c>
      <c r="J64" s="14" t="str">
        <f aca="false">IF($C64="","",($F64+$G64+$H64+$I64)*설정!$B$9)</f>
        <v/>
      </c>
      <c r="K64" s="14" t="str">
        <f aca="false">IF($C64="","",$F64+$G64+$H64+$I64+$J64+N($E64))</f>
        <v/>
      </c>
      <c r="L64" s="14" t="str">
        <f aca="false">IF($C64="","",N($C64)+N($D64)-$K64)</f>
        <v/>
      </c>
      <c r="M64" s="14" t="str">
        <f aca="false">IF($C64="","",(N($C64)+N($D64))*설정!$B$9/(1+설정!$B$9))</f>
        <v/>
      </c>
      <c r="N64" s="14" t="str">
        <f aca="false">IF($C64="","",$J64)</f>
        <v/>
      </c>
      <c r="O64" s="14" t="str">
        <f aca="false">IF($C64="","",IF(설정!$B$10="간이",(N($C64)+N($D64))*설정!$B$11*설정!$B$9-($F64+$G64+$H64+$I64+$J64)*0.005,$M64-$N64))</f>
        <v/>
      </c>
      <c r="P64" s="14" t="str">
        <f aca="false">IF($C64="","",(N($C64)+N($D64))*설정!$B$8)</f>
        <v/>
      </c>
      <c r="Q64" s="15" t="str">
        <f aca="false">IF($C64="","",$L64-$O64-$P64)</f>
        <v/>
      </c>
      <c r="R64" s="16" t="str">
        <f aca="false">IF(N($C64)+N($D64)=0,"",$Q64/(N($C64)+N($D64)))</f>
        <v/>
      </c>
    </row>
    <row r="65" customFormat="false" ht="15" hidden="false" customHeight="false" outlineLevel="0" collapsed="false">
      <c r="A65" s="12"/>
      <c r="B65" s="13"/>
      <c r="C65" s="6"/>
      <c r="D65" s="6"/>
      <c r="E65" s="6"/>
      <c r="F65" s="14" t="str">
        <f aca="false">IF($C65="","",$C65*설정!$B$4)</f>
        <v/>
      </c>
      <c r="G65" s="14" t="str">
        <f aca="false">IF($C65="","",$C65*설정!$B$5)</f>
        <v/>
      </c>
      <c r="H65" s="14" t="n">
        <f aca="false">IF($B65="",0,$B65*설정!$B$6)</f>
        <v>0</v>
      </c>
      <c r="I65" s="14" t="n">
        <f aca="false">IF($D65="",0,$D65*설정!$B$7)</f>
        <v>0</v>
      </c>
      <c r="J65" s="14" t="str">
        <f aca="false">IF($C65="","",($F65+$G65+$H65+$I65)*설정!$B$9)</f>
        <v/>
      </c>
      <c r="K65" s="14" t="str">
        <f aca="false">IF($C65="","",$F65+$G65+$H65+$I65+$J65+N($E65))</f>
        <v/>
      </c>
      <c r="L65" s="14" t="str">
        <f aca="false">IF($C65="","",N($C65)+N($D65)-$K65)</f>
        <v/>
      </c>
      <c r="M65" s="14" t="str">
        <f aca="false">IF($C65="","",(N($C65)+N($D65))*설정!$B$9/(1+설정!$B$9))</f>
        <v/>
      </c>
      <c r="N65" s="14" t="str">
        <f aca="false">IF($C65="","",$J65)</f>
        <v/>
      </c>
      <c r="O65" s="14" t="str">
        <f aca="false">IF($C65="","",IF(설정!$B$10="간이",(N($C65)+N($D65))*설정!$B$11*설정!$B$9-($F65+$G65+$H65+$I65+$J65)*0.005,$M65-$N65))</f>
        <v/>
      </c>
      <c r="P65" s="14" t="str">
        <f aca="false">IF($C65="","",(N($C65)+N($D65))*설정!$B$8)</f>
        <v/>
      </c>
      <c r="Q65" s="15" t="str">
        <f aca="false">IF($C65="","",$L65-$O65-$P65)</f>
        <v/>
      </c>
      <c r="R65" s="16" t="str">
        <f aca="false">IF(N($C65)+N($D65)=0,"",$Q65/(N($C65)+N($D65)))</f>
        <v/>
      </c>
    </row>
    <row r="66" customFormat="false" ht="15" hidden="false" customHeight="false" outlineLevel="0" collapsed="false">
      <c r="A66" s="12"/>
      <c r="B66" s="13"/>
      <c r="C66" s="6"/>
      <c r="D66" s="6"/>
      <c r="E66" s="6"/>
      <c r="F66" s="14" t="str">
        <f aca="false">IF($C66="","",$C66*설정!$B$4)</f>
        <v/>
      </c>
      <c r="G66" s="14" t="str">
        <f aca="false">IF($C66="","",$C66*설정!$B$5)</f>
        <v/>
      </c>
      <c r="H66" s="14" t="n">
        <f aca="false">IF($B66="",0,$B66*설정!$B$6)</f>
        <v>0</v>
      </c>
      <c r="I66" s="14" t="n">
        <f aca="false">IF($D66="",0,$D66*설정!$B$7)</f>
        <v>0</v>
      </c>
      <c r="J66" s="14" t="str">
        <f aca="false">IF($C66="","",($F66+$G66+$H66+$I66)*설정!$B$9)</f>
        <v/>
      </c>
      <c r="K66" s="14" t="str">
        <f aca="false">IF($C66="","",$F66+$G66+$H66+$I66+$J66+N($E66))</f>
        <v/>
      </c>
      <c r="L66" s="14" t="str">
        <f aca="false">IF($C66="","",N($C66)+N($D66)-$K66)</f>
        <v/>
      </c>
      <c r="M66" s="14" t="str">
        <f aca="false">IF($C66="","",(N($C66)+N($D66))*설정!$B$9/(1+설정!$B$9))</f>
        <v/>
      </c>
      <c r="N66" s="14" t="str">
        <f aca="false">IF($C66="","",$J66)</f>
        <v/>
      </c>
      <c r="O66" s="14" t="str">
        <f aca="false">IF($C66="","",IF(설정!$B$10="간이",(N($C66)+N($D66))*설정!$B$11*설정!$B$9-($F66+$G66+$H66+$I66+$J66)*0.005,$M66-$N66))</f>
        <v/>
      </c>
      <c r="P66" s="14" t="str">
        <f aca="false">IF($C66="","",(N($C66)+N($D66))*설정!$B$8)</f>
        <v/>
      </c>
      <c r="Q66" s="15" t="str">
        <f aca="false">IF($C66="","",$L66-$O66-$P66)</f>
        <v/>
      </c>
      <c r="R66" s="16" t="str">
        <f aca="false">IF(N($C66)+N($D66)=0,"",$Q66/(N($C66)+N($D66)))</f>
        <v/>
      </c>
    </row>
    <row r="68" customFormat="false" ht="15" hidden="false" customHeight="false" outlineLevel="0" collapsed="false">
      <c r="A68" s="17" t="s">
        <v>50</v>
      </c>
      <c r="B68" s="18" t="n">
        <f aca="false">SUM(B4:B66)</f>
        <v>32</v>
      </c>
      <c r="C68" s="19" t="n">
        <f aca="false">SUM(C4:C66)</f>
        <v>800000</v>
      </c>
      <c r="D68" s="19" t="n">
        <f aca="false">SUM(D4:D66)</f>
        <v>300000</v>
      </c>
      <c r="E68" s="19" t="n">
        <f aca="false">SUM(E4:E66)</f>
        <v>0</v>
      </c>
      <c r="F68" s="19" t="n">
        <f aca="false">SUM(F4:F66)</f>
        <v>54400</v>
      </c>
      <c r="G68" s="19" t="n">
        <f aca="false">SUM(G4:G66)</f>
        <v>24000</v>
      </c>
      <c r="H68" s="19" t="n">
        <f aca="false">SUM(H4:H66)</f>
        <v>83200</v>
      </c>
      <c r="I68" s="19" t="n">
        <f aca="false">SUM(I4:I66)</f>
        <v>3000</v>
      </c>
      <c r="J68" s="19" t="n">
        <f aca="false">SUM(J4:J66)</f>
        <v>16460</v>
      </c>
      <c r="K68" s="19" t="n">
        <f aca="false">SUM(K4:K66)</f>
        <v>181060</v>
      </c>
      <c r="L68" s="19" t="n">
        <f aca="false">SUM(L4:L66)</f>
        <v>918940</v>
      </c>
      <c r="M68" s="19" t="n">
        <f aca="false">SUM(M4:M66)</f>
        <v>100000</v>
      </c>
      <c r="N68" s="19" t="n">
        <f aca="false">SUM(N4:N66)</f>
        <v>16460</v>
      </c>
      <c r="O68" s="19" t="n">
        <f aca="false">SUM(O4:O66)</f>
        <v>83540</v>
      </c>
      <c r="P68" s="19" t="n">
        <f aca="false">SUM(P4:P66)</f>
        <v>385000</v>
      </c>
      <c r="Q68" s="19" t="n">
        <f aca="false">SUM(Q4:Q66)</f>
        <v>450400</v>
      </c>
      <c r="R68" s="20" t="n">
        <f aca="false">IF($C68+$D68=0,"",$Q68/($C68+$D68))</f>
        <v>0.409454545454545</v>
      </c>
    </row>
    <row r="70" customFormat="false" ht="15" hidden="false" customHeight="false" outlineLevel="0" collapsed="false">
      <c r="A70" s="11" t="s">
        <v>51</v>
      </c>
    </row>
    <row r="71" customFormat="false" ht="15" hidden="false" customHeight="false" outlineLevel="0" collapsed="false">
      <c r="A71" s="10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50"/>
  </cols>
  <sheetData>
    <row r="1" customFormat="false" ht="16.15" hidden="false" customHeight="false" outlineLevel="0" collapsed="false">
      <c r="A1" s="1" t="s">
        <v>53</v>
      </c>
    </row>
    <row r="2" customFormat="false" ht="15" hidden="false" customHeight="false" outlineLevel="0" collapsed="false">
      <c r="A2" s="10" t="s">
        <v>54</v>
      </c>
    </row>
    <row r="3" customFormat="false" ht="30" hidden="false" customHeight="true" outlineLevel="0" collapsed="false">
      <c r="A3" s="2" t="s">
        <v>1</v>
      </c>
      <c r="B3" s="2" t="s">
        <v>55</v>
      </c>
      <c r="C3" s="2" t="s">
        <v>48</v>
      </c>
      <c r="D3" s="2" t="s">
        <v>3</v>
      </c>
    </row>
    <row r="4" customFormat="false" ht="15" hidden="false" customHeight="false" outlineLevel="0" collapsed="false">
      <c r="A4" s="3" t="s">
        <v>56</v>
      </c>
      <c r="B4" s="21" t="n">
        <f aca="false">일별입력!$C$68+일별입력!$D$68</f>
        <v>1100000</v>
      </c>
      <c r="C4" s="16" t="n">
        <f aca="false">IF($B$4=0,"",$B4/$B$4)</f>
        <v>1</v>
      </c>
      <c r="D4" s="22" t="s">
        <v>57</v>
      </c>
    </row>
    <row r="5" customFormat="false" ht="15" hidden="false" customHeight="false" outlineLevel="0" collapsed="false">
      <c r="A5" s="23" t="s">
        <v>58</v>
      </c>
      <c r="B5" s="21" t="n">
        <f aca="false">일별입력!$C$68</f>
        <v>800000</v>
      </c>
      <c r="C5" s="16" t="n">
        <f aca="false">IF($B$4=0,"",$B5/$B$4)</f>
        <v>0.727272727272727</v>
      </c>
      <c r="D5" s="22"/>
    </row>
    <row r="6" customFormat="false" ht="15" hidden="false" customHeight="false" outlineLevel="0" collapsed="false">
      <c r="A6" s="23" t="s">
        <v>59</v>
      </c>
      <c r="B6" s="21" t="n">
        <f aca="false">일별입력!$D$68</f>
        <v>300000</v>
      </c>
      <c r="C6" s="16" t="n">
        <f aca="false">IF($B$4=0,"",$B6/$B$4)</f>
        <v>0.272727272727273</v>
      </c>
      <c r="D6" s="22"/>
    </row>
    <row r="7" customFormat="false" ht="15" hidden="false" customHeight="false" outlineLevel="0" collapsed="false">
      <c r="A7" s="3" t="s">
        <v>36</v>
      </c>
      <c r="B7" s="21" t="n">
        <f aca="false">일별입력!$F$68</f>
        <v>54400</v>
      </c>
      <c r="C7" s="16" t="n">
        <f aca="false">IF($B$4=0,"",$B7/$B$4)</f>
        <v>0.0494545454545455</v>
      </c>
      <c r="D7" s="22" t="s">
        <v>60</v>
      </c>
    </row>
    <row r="8" customFormat="false" ht="15" hidden="false" customHeight="false" outlineLevel="0" collapsed="false">
      <c r="A8" s="3" t="s">
        <v>61</v>
      </c>
      <c r="B8" s="21" t="n">
        <f aca="false">일별입력!$G$68</f>
        <v>24000</v>
      </c>
      <c r="C8" s="16" t="n">
        <f aca="false">IF($B$4=0,"",$B8/$B$4)</f>
        <v>0.0218181818181818</v>
      </c>
      <c r="D8" s="22" t="s">
        <v>62</v>
      </c>
    </row>
    <row r="9" customFormat="false" ht="15" hidden="false" customHeight="false" outlineLevel="0" collapsed="false">
      <c r="A9" s="3" t="s">
        <v>63</v>
      </c>
      <c r="B9" s="21" t="n">
        <f aca="false">일별입력!$H$68</f>
        <v>83200</v>
      </c>
      <c r="C9" s="16" t="n">
        <f aca="false">IF($B$4=0,"",$B9/$B$4)</f>
        <v>0.0756363636363636</v>
      </c>
      <c r="D9" s="22" t="s">
        <v>64</v>
      </c>
    </row>
    <row r="10" customFormat="false" ht="15" hidden="false" customHeight="false" outlineLevel="0" collapsed="false">
      <c r="A10" s="3" t="s">
        <v>65</v>
      </c>
      <c r="B10" s="21" t="n">
        <f aca="false">일별입력!$I$68</f>
        <v>3000</v>
      </c>
      <c r="C10" s="16" t="n">
        <f aca="false">IF($B$4=0,"",$B10/$B$4)</f>
        <v>0.00272727272727273</v>
      </c>
      <c r="D10" s="22"/>
    </row>
    <row r="11" customFormat="false" ht="15" hidden="false" customHeight="false" outlineLevel="0" collapsed="false">
      <c r="A11" s="3" t="s">
        <v>66</v>
      </c>
      <c r="B11" s="21" t="n">
        <f aca="false">일별입력!$J$68</f>
        <v>16460</v>
      </c>
      <c r="C11" s="16" t="n">
        <f aca="false">IF($B$4=0,"",$B11/$B$4)</f>
        <v>0.0149636363636364</v>
      </c>
      <c r="D11" s="22" t="s">
        <v>67</v>
      </c>
    </row>
    <row r="12" customFormat="false" ht="15" hidden="false" customHeight="false" outlineLevel="0" collapsed="false">
      <c r="A12" s="3" t="s">
        <v>41</v>
      </c>
      <c r="B12" s="21" t="n">
        <f aca="false">일별입력!$K$68</f>
        <v>181060</v>
      </c>
      <c r="C12" s="16" t="n">
        <f aca="false">IF($B$4=0,"",$B12/$B$4)</f>
        <v>0.1646</v>
      </c>
      <c r="D12" s="22" t="s">
        <v>68</v>
      </c>
    </row>
    <row r="13" customFormat="false" ht="15" hidden="false" customHeight="false" outlineLevel="0" collapsed="false">
      <c r="A13" s="3" t="s">
        <v>42</v>
      </c>
      <c r="B13" s="21" t="n">
        <f aca="false">일별입력!$L$68</f>
        <v>918940</v>
      </c>
      <c r="C13" s="16" t="n">
        <f aca="false">IF($B$4=0,"",$B13/$B$4)</f>
        <v>0.8354</v>
      </c>
      <c r="D13" s="22" t="s">
        <v>69</v>
      </c>
    </row>
    <row r="14" customFormat="false" ht="15" hidden="false" customHeight="false" outlineLevel="0" collapsed="false">
      <c r="A14" s="3" t="s">
        <v>70</v>
      </c>
      <c r="B14" s="21" t="n">
        <f aca="false">일별입력!$O$68</f>
        <v>83540</v>
      </c>
      <c r="C14" s="16" t="n">
        <f aca="false">IF($B$4=0,"",$B14/$B$4)</f>
        <v>0.0759454545454545</v>
      </c>
      <c r="D14" s="22" t="s">
        <v>71</v>
      </c>
    </row>
    <row r="15" customFormat="false" ht="15" hidden="false" customHeight="false" outlineLevel="0" collapsed="false">
      <c r="A15" s="3" t="s">
        <v>46</v>
      </c>
      <c r="B15" s="21" t="n">
        <f aca="false">일별입력!$P$68</f>
        <v>385000</v>
      </c>
      <c r="C15" s="16" t="n">
        <f aca="false">IF($B$4=0,"",$B15/$B$4)</f>
        <v>0.35</v>
      </c>
      <c r="D15" s="22" t="s">
        <v>72</v>
      </c>
    </row>
    <row r="16" customFormat="false" ht="15" hidden="false" customHeight="false" outlineLevel="0" collapsed="false">
      <c r="A16" s="3" t="s">
        <v>73</v>
      </c>
      <c r="B16" s="21" t="n">
        <f aca="false">일별입력!$Q$68</f>
        <v>450400</v>
      </c>
      <c r="C16" s="16" t="n">
        <f aca="false">IF($B$4=0,"",$B16/$B$4)</f>
        <v>0.409454545454545</v>
      </c>
      <c r="D16" s="22" t="s">
        <v>74</v>
      </c>
    </row>
    <row r="18" customFormat="false" ht="15" hidden="false" customHeight="false" outlineLevel="0" collapsed="false">
      <c r="A18" s="17" t="s">
        <v>75</v>
      </c>
      <c r="B18" s="24"/>
      <c r="C18" s="24"/>
      <c r="D18" s="24"/>
    </row>
    <row r="19" customFormat="false" ht="15" hidden="false" customHeight="false" outlineLevel="0" collapsed="false">
      <c r="A19" s="23" t="s">
        <v>76</v>
      </c>
      <c r="B19" s="6" t="n">
        <v>0</v>
      </c>
      <c r="C19" s="16" t="n">
        <f aca="false">IF($B$4=0,"",$B19/$B$4)</f>
        <v>0</v>
      </c>
      <c r="D19" s="22" t="s">
        <v>77</v>
      </c>
    </row>
    <row r="20" customFormat="false" ht="15" hidden="false" customHeight="false" outlineLevel="0" collapsed="false">
      <c r="A20" s="23" t="s">
        <v>78</v>
      </c>
      <c r="B20" s="6" t="n">
        <v>0</v>
      </c>
      <c r="C20" s="16" t="n">
        <f aca="false">IF($B$4=0,"",$B20/$B$4)</f>
        <v>0</v>
      </c>
      <c r="D20" s="25" t="s">
        <v>79</v>
      </c>
    </row>
    <row r="21" customFormat="false" ht="15" hidden="false" customHeight="false" outlineLevel="0" collapsed="false">
      <c r="A21" s="23" t="s">
        <v>80</v>
      </c>
      <c r="B21" s="6" t="n">
        <v>0</v>
      </c>
      <c r="C21" s="16" t="n">
        <f aca="false">IF($B$4=0,"",$B21/$B$4)</f>
        <v>0</v>
      </c>
      <c r="D21" s="22" t="s">
        <v>81</v>
      </c>
    </row>
    <row r="22" customFormat="false" ht="15" hidden="false" customHeight="false" outlineLevel="0" collapsed="false">
      <c r="A22" s="23" t="s">
        <v>82</v>
      </c>
      <c r="B22" s="6" t="n">
        <v>0</v>
      </c>
      <c r="C22" s="16" t="n">
        <f aca="false">IF($B$4=0,"",$B22/$B$4)</f>
        <v>0</v>
      </c>
      <c r="D22" s="22" t="s">
        <v>83</v>
      </c>
    </row>
    <row r="23" customFormat="false" ht="15" hidden="false" customHeight="false" outlineLevel="0" collapsed="false">
      <c r="A23" s="17" t="s">
        <v>84</v>
      </c>
      <c r="B23" s="19" t="n">
        <f aca="false">SUM(B19:B22)</f>
        <v>0</v>
      </c>
      <c r="C23" s="20" t="n">
        <f aca="false">IF($B$4=0,"",$B23/$B$4)</f>
        <v>0</v>
      </c>
      <c r="D23" s="26" t="s">
        <v>85</v>
      </c>
    </row>
    <row r="25" customFormat="false" ht="16.15" hidden="false" customHeight="false" outlineLevel="0" collapsed="false">
      <c r="A25" s="27" t="s">
        <v>86</v>
      </c>
      <c r="B25" s="28" t="n">
        <f aca="false">B16-B23</f>
        <v>450400</v>
      </c>
      <c r="C25" s="29" t="n">
        <f aca="false">IF($B$4=0,"",$B25/$B$4)</f>
        <v>0.409454545454545</v>
      </c>
      <c r="D25" s="22" t="s">
        <v>87</v>
      </c>
    </row>
    <row r="27" customFormat="false" ht="15" hidden="false" customHeight="false" outlineLevel="0" collapsed="false">
      <c r="A27" s="3" t="s">
        <v>88</v>
      </c>
      <c r="B27" s="14" t="n">
        <f aca="false">IF($B$4=0,"",IF($B$16&lt;=0,"",$B23/($B$16/$B$4)))</f>
        <v>0</v>
      </c>
      <c r="D27" s="22" t="s">
        <v>89</v>
      </c>
    </row>
    <row r="29" customFormat="false" ht="15" hidden="false" customHeight="false" outlineLevel="0" collapsed="false">
      <c r="A29" s="9" t="s">
        <v>21</v>
      </c>
    </row>
    <row r="30" customFormat="false" ht="15" hidden="false" customHeight="false" outlineLevel="0" collapsed="false">
      <c r="A30" s="10" t="s">
        <v>22</v>
      </c>
    </row>
    <row r="31" customFormat="false" ht="15" hidden="false" customHeight="false" outlineLevel="0" collapsed="false">
      <c r="A31" s="10" t="s">
        <v>90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2026-09-23T03:08:15Z</dcterms:created>
  <dc:creator>openpyxl</dc:creator>
  <dc:description/>
  <dc:language>en-US</dc:language>
  <cp:lastModifiedBy/>
  <dcterms:modified xsi:type="dcterms:W3CDTF">2026-09-23T03:08:15Z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