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재료단가" sheetId="1" state="visible" r:id="rId3"/>
    <sheet name="레시피" sheetId="2" state="visible" r:id="rId4"/>
    <sheet name="메뉴손익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<sst xmlns="http://schemas.openxmlformats.org/spreadsheetml/2006/main" count="83" uniqueCount="55">
  <si>
    <r>
      <rPr>
        <b val="true"/>
        <sz val="13"/>
        <rFont val="Noto Sans CJK SC"/>
        <family val="2"/>
      </rPr>
      <t xml:space="preserve">재료단가 — 사올 때의 단위와 가격을 그대로 적으면 단위당 단가가 나옵니다</t>
    </r>
    <r>
      <rPr>
        <b val="true"/>
        <sz val="13"/>
        <rFont val="맑은 고딕"/>
        <family val="0"/>
        <charset val="1"/>
      </rPr>
      <t xml:space="preserve">.</t>
    </r>
  </si>
  <si>
    <t xml:space="preserve">재료명</t>
  </si>
  <si>
    <t xml:space="preserve">구매단위</t>
  </si>
  <si>
    <t xml:space="preserve">구매량</t>
  </si>
  <si>
    <r>
      <rPr>
        <b val="true"/>
        <sz val="10"/>
        <color rgb="FFFFFFFF"/>
        <rFont val="Noto Sans CJK SC"/>
        <family val="2"/>
      </rPr>
      <t xml:space="preserve">구매가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원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</si>
  <si>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t xml:space="preserve">단위당 단가</t>
  </si>
  <si>
    <r>
      <rPr>
        <b val="true"/>
        <sz val="10"/>
        <color rgb="FFFFFFFF"/>
        <rFont val="Noto Sans CJK SC"/>
        <family val="2"/>
      </rPr>
      <t xml:space="preserve">과세</t>
    </r>
    <r>
      <rPr>
        <b val="true"/>
        <sz val="10"/>
        <color rgb="FFFFFFFF"/>
        <rFont val="맑은 고딕"/>
        <family val="0"/>
        <charset val="1"/>
      </rPr>
      <t xml:space="preserve">/</t>
    </r>
    <r>
      <rPr>
        <b val="true"/>
        <sz val="10"/>
        <color rgb="FFFFFFFF"/>
        <rFont val="Noto Sans CJK SC"/>
        <family val="2"/>
      </rPr>
      <t xml:space="preserve">면세</t>
    </r>
  </si>
  <si>
    <t xml:space="preserve">비고</t>
  </si>
  <si>
    <t xml:space="preserve">닭고기 정육</t>
  </si>
  <si>
    <t xml:space="preserve">g</t>
  </si>
  <si>
    <t xml:space="preserve">면세</t>
  </si>
  <si>
    <r>
      <rPr>
        <sz val="9"/>
        <color rgb="FF666666"/>
        <rFont val="Noto Sans CJK SC"/>
        <family val="2"/>
      </rPr>
      <t xml:space="preserve">농축수산물 </t>
    </r>
    <r>
      <rPr>
        <sz val="9"/>
        <color rgb="FF666666"/>
        <rFont val="맑은 고딕"/>
        <family val="0"/>
        <charset val="1"/>
      </rPr>
      <t xml:space="preserve">= </t>
    </r>
    <r>
      <rPr>
        <sz val="9"/>
        <color rgb="FF666666"/>
        <rFont val="Noto Sans CJK SC"/>
        <family val="2"/>
      </rPr>
      <t xml:space="preserve">면세</t>
    </r>
    <r>
      <rPr>
        <sz val="9"/>
        <color rgb="FF666666"/>
        <rFont val="맑은 고딕"/>
        <family val="0"/>
        <charset val="1"/>
      </rPr>
      <t xml:space="preserve">, </t>
    </r>
    <r>
      <rPr>
        <sz val="9"/>
        <color rgb="FF666666"/>
        <rFont val="Noto Sans CJK SC"/>
        <family val="2"/>
      </rPr>
      <t xml:space="preserve">의제매입세액공제 대상</t>
    </r>
  </si>
  <si>
    <t xml:space="preserve">튀김가루</t>
  </si>
  <si>
    <t xml:space="preserve">과세</t>
  </si>
  <si>
    <t xml:space="preserve">식용유</t>
  </si>
  <si>
    <t xml:space="preserve">ml</t>
  </si>
  <si>
    <t xml:space="preserve">양념장</t>
  </si>
  <si>
    <t xml:space="preserve">포장용기</t>
  </si>
  <si>
    <t xml:space="preserve">개</t>
  </si>
  <si>
    <r>
      <rPr>
        <sz val="9"/>
        <color rgb="FF666666"/>
        <rFont val="Noto Sans CJK SC"/>
        <family val="2"/>
      </rPr>
      <t xml:space="preserve">※ 면세는 쌀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채소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육류 같은 미가공 농축수산물입니다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부가세 신고 때 의제매입세액공제를 받을 수 있어 따로 표시해 둡니다</t>
    </r>
    <r>
      <rPr>
        <sz val="9"/>
        <color rgb="FF666666"/>
        <rFont val="맑은 고딕"/>
        <family val="0"/>
        <charset val="1"/>
      </rPr>
      <t xml:space="preserve">.</t>
    </r>
  </si>
  <si>
    <t xml:space="preserve">범례</t>
  </si>
  <si>
    <r>
      <rPr>
        <sz val="9"/>
        <color rgb="FF666666"/>
        <rFont val="Noto Sans CJK SC"/>
        <family val="2"/>
      </rPr>
      <t xml:space="preserve">노란 칸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파란 글씨 </t>
    </r>
    <r>
      <rPr>
        <sz val="9"/>
        <color rgb="FF666666"/>
        <rFont val="맑은 고딕"/>
        <family val="0"/>
        <charset val="1"/>
      </rPr>
      <t xml:space="preserve">= </t>
    </r>
    <r>
      <rPr>
        <sz val="9"/>
        <color rgb="FF666666"/>
        <rFont val="Noto Sans CJK SC"/>
        <family val="2"/>
      </rPr>
      <t xml:space="preserve">직접 입력하는 칸 </t>
    </r>
    <r>
      <rPr>
        <sz val="9"/>
        <color rgb="FF666666"/>
        <rFont val="맑은 고딕"/>
        <family val="0"/>
        <charset val="1"/>
      </rPr>
      <t xml:space="preserve">/ </t>
    </r>
    <r>
      <rPr>
        <sz val="9"/>
        <color rgb="FF666666"/>
        <rFont val="Noto Sans CJK SC"/>
        <family val="2"/>
      </rPr>
      <t xml:space="preserve">검은 글씨 </t>
    </r>
    <r>
      <rPr>
        <sz val="9"/>
        <color rgb="FF666666"/>
        <rFont val="맑은 고딕"/>
        <family val="0"/>
        <charset val="1"/>
      </rPr>
      <t xml:space="preserve">= </t>
    </r>
    <r>
      <rPr>
        <sz val="9"/>
        <color rgb="FF666666"/>
        <rFont val="Noto Sans CJK SC"/>
        <family val="2"/>
      </rPr>
      <t xml:space="preserve">수식 </t>
    </r>
    <r>
      <rPr>
        <sz val="9"/>
        <color rgb="FF666666"/>
        <rFont val="맑은 고딕"/>
        <family val="0"/>
        <charset val="1"/>
      </rPr>
      <t xml:space="preserve">(</t>
    </r>
    <r>
      <rPr>
        <sz val="9"/>
        <color rgb="FF666666"/>
        <rFont val="Noto Sans CJK SC"/>
        <family val="2"/>
      </rPr>
      <t xml:space="preserve">건드리지 마세요</t>
    </r>
    <r>
      <rPr>
        <sz val="9"/>
        <color rgb="FF666666"/>
        <rFont val="맑은 고딕"/>
        <family val="0"/>
        <charset val="1"/>
      </rPr>
      <t xml:space="preserve">) / </t>
    </r>
    <r>
      <rPr>
        <sz val="9"/>
        <color rgb="FF666666"/>
        <rFont val="Noto Sans CJK SC"/>
        <family val="2"/>
      </rPr>
      <t xml:space="preserve">초록 글씨 </t>
    </r>
    <r>
      <rPr>
        <sz val="9"/>
        <color rgb="FF666666"/>
        <rFont val="맑은 고딕"/>
        <family val="0"/>
        <charset val="1"/>
      </rPr>
      <t xml:space="preserve">= </t>
    </r>
    <r>
      <rPr>
        <sz val="9"/>
        <color rgb="FF666666"/>
        <rFont val="Noto Sans CJK SC"/>
        <family val="2"/>
      </rPr>
      <t xml:space="preserve">다른 시트 값</t>
    </r>
  </si>
  <si>
    <r>
      <rPr>
        <b val="true"/>
        <sz val="13"/>
        <rFont val="Noto Sans CJK SC"/>
        <family val="2"/>
      </rPr>
      <t xml:space="preserve">레시피 — 메뉴 한 그릇에 들어가는 양을 적습니다</t>
    </r>
    <r>
      <rPr>
        <b val="true"/>
        <sz val="13"/>
        <rFont val="맑은 고딕"/>
        <family val="0"/>
        <charset val="1"/>
      </rPr>
      <t xml:space="preserve">. </t>
    </r>
    <r>
      <rPr>
        <b val="true"/>
        <sz val="13"/>
        <rFont val="Noto Sans CJK SC"/>
        <family val="2"/>
      </rPr>
      <t xml:space="preserve">단가는 재료단가 시트에서 자동으로 끌어옵니다</t>
    </r>
    <r>
      <rPr>
        <b val="true"/>
        <sz val="13"/>
        <rFont val="맑은 고딕"/>
        <family val="0"/>
        <charset val="1"/>
      </rPr>
      <t xml:space="preserve">.</t>
    </r>
  </si>
  <si>
    <t xml:space="preserve">메뉴명</t>
  </si>
  <si>
    <t xml:space="preserve">사용량</t>
  </si>
  <si>
    <t xml:space="preserve">금액</t>
  </si>
  <si>
    <t xml:space="preserve">후라이드 치킨</t>
  </si>
  <si>
    <t xml:space="preserve">양념 치킨</t>
  </si>
  <si>
    <r>
      <rPr>
        <sz val="9"/>
        <color rgb="FF666666"/>
        <rFont val="Noto Sans CJK SC"/>
        <family val="2"/>
      </rPr>
      <t xml:space="preserve">※ 재료명은 재료단가 시트에 적은 이름과 글자가 정확히 같아야 단가를 찾아옵니다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단가 칸이 비면 이름을 다시 보세요</t>
    </r>
    <r>
      <rPr>
        <sz val="9"/>
        <color rgb="FF666666"/>
        <rFont val="맑은 고딕"/>
        <family val="0"/>
        <charset val="1"/>
      </rPr>
      <t xml:space="preserve">.</t>
    </r>
  </si>
  <si>
    <r>
      <rPr>
        <b val="true"/>
        <sz val="13"/>
        <rFont val="Noto Sans CJK SC"/>
        <family val="2"/>
      </rPr>
      <t xml:space="preserve">메뉴손익 — 홀 가격을 넣으면 배달에서 같은 이익을 남기는 가격이 나옵니다</t>
    </r>
    <r>
      <rPr>
        <b val="true"/>
        <sz val="13"/>
        <rFont val="맑은 고딕"/>
        <family val="0"/>
        <charset val="1"/>
      </rPr>
      <t xml:space="preserve">.</t>
    </r>
  </si>
  <si>
    <t xml:space="preserve">설정 항목</t>
  </si>
  <si>
    <t xml:space="preserve">값</t>
  </si>
  <si>
    <t xml:space="preserve">설명</t>
  </si>
  <si>
    <t xml:space="preserve">중개이용료율</t>
  </si>
  <si>
    <t xml:space="preserve">정산서의 내 요율</t>
  </si>
  <si>
    <t xml:space="preserve">결제정산 이용료율</t>
  </si>
  <si>
    <t xml:space="preserve">건당 업주부담 배달비</t>
  </si>
  <si>
    <t xml:space="preserve">홀 카드수수료율</t>
  </si>
  <si>
    <t xml:space="preserve">부가가치세율</t>
  </si>
  <si>
    <t xml:space="preserve">목표 원가율</t>
  </si>
  <si>
    <t xml:space="preserve">이 원가율을 맞추는 홀 가격을 역산합니다</t>
  </si>
  <si>
    <t xml:space="preserve">재료비</t>
  </si>
  <si>
    <t xml:space="preserve">홀 판매가</t>
  </si>
  <si>
    <t xml:space="preserve">현재
원가율</t>
  </si>
  <si>
    <t xml:space="preserve">목표원가율
기준 홀가</t>
  </si>
  <si>
    <t xml:space="preserve">홀 공헌이익</t>
  </si>
  <si>
    <t xml:space="preserve">권장 배달가</t>
  </si>
  <si>
    <t xml:space="preserve">배달 할증액</t>
  </si>
  <si>
    <t xml:space="preserve">홀과 같은 값이면
배달 공헌이익</t>
  </si>
  <si>
    <t xml:space="preserve">홀과 같은 값이면
실질 원가율</t>
  </si>
  <si>
    <r>
      <rPr>
        <sz val="9"/>
        <color rgb="FF666666"/>
        <rFont val="맑은 고딕"/>
        <family val="0"/>
        <charset val="1"/>
      </rPr>
      <t xml:space="preserve">※ '</t>
    </r>
    <r>
      <rPr>
        <sz val="9"/>
        <color rgb="FF666666"/>
        <rFont val="Noto Sans CJK SC"/>
        <family val="2"/>
      </rPr>
      <t xml:space="preserve">권장 배달가</t>
    </r>
    <r>
      <rPr>
        <sz val="9"/>
        <color rgb="FF666666"/>
        <rFont val="맑은 고딕"/>
        <family val="0"/>
        <charset val="1"/>
      </rPr>
      <t xml:space="preserve">'</t>
    </r>
    <r>
      <rPr>
        <sz val="9"/>
        <color rgb="FF666666"/>
        <rFont val="Noto Sans CJK SC"/>
        <family val="2"/>
      </rPr>
      <t xml:space="preserve">는 홀에서 남기는 이익</t>
    </r>
    <r>
      <rPr>
        <sz val="9"/>
        <color rgb="FF666666"/>
        <rFont val="맑은 고딕"/>
        <family val="0"/>
        <charset val="1"/>
      </rPr>
      <t xml:space="preserve">(</t>
    </r>
    <r>
      <rPr>
        <sz val="9"/>
        <color rgb="FF666666"/>
        <rFont val="Noto Sans CJK SC"/>
        <family val="2"/>
      </rPr>
      <t xml:space="preserve">공헌이익</t>
    </r>
    <r>
      <rPr>
        <sz val="9"/>
        <color rgb="FF666666"/>
        <rFont val="맑은 고딕"/>
        <family val="0"/>
        <charset val="1"/>
      </rPr>
      <t xml:space="preserve">)</t>
    </r>
    <r>
      <rPr>
        <sz val="9"/>
        <color rgb="FF666666"/>
        <rFont val="Noto Sans CJK SC"/>
        <family val="2"/>
      </rPr>
      <t xml:space="preserve">을 배달에서도 그대로 남기려면 얼마를 받아야 하는지입니다</t>
    </r>
    <r>
      <rPr>
        <sz val="9"/>
        <color rgb="FF666666"/>
        <rFont val="맑은 고딕"/>
        <family val="0"/>
        <charset val="1"/>
      </rPr>
      <t xml:space="preserve">.</t>
    </r>
  </si>
  <si>
    <r>
      <rPr>
        <sz val="9"/>
        <color rgb="FF666666"/>
        <rFont val="맑은 고딕"/>
        <family val="0"/>
        <charset val="1"/>
      </rPr>
      <t xml:space="preserve">※ '</t>
    </r>
    <r>
      <rPr>
        <sz val="9"/>
        <color rgb="FF666666"/>
        <rFont val="Noto Sans CJK SC"/>
        <family val="2"/>
      </rPr>
      <t xml:space="preserve">홀과 같은 값이면 실질 원가율</t>
    </r>
    <r>
      <rPr>
        <sz val="9"/>
        <color rgb="FF666666"/>
        <rFont val="맑은 고딕"/>
        <family val="0"/>
        <charset val="1"/>
      </rPr>
      <t xml:space="preserve">'</t>
    </r>
    <r>
      <rPr>
        <sz val="9"/>
        <color rgb="FF666666"/>
        <rFont val="Noto Sans CJK SC"/>
        <family val="2"/>
      </rPr>
      <t xml:space="preserve">이 목표 원가율보다 높다면</t>
    </r>
    <r>
      <rPr>
        <sz val="9"/>
        <color rgb="FF666666"/>
        <rFont val="맑은 고딕"/>
        <family val="0"/>
        <charset val="1"/>
      </rPr>
      <t xml:space="preserve">, </t>
    </r>
    <r>
      <rPr>
        <sz val="9"/>
        <color rgb="FF666666"/>
        <rFont val="Noto Sans CJK SC"/>
        <family val="2"/>
      </rPr>
      <t xml:space="preserve">배달을 홀과 같은 값에 팔면서 손해를 보고 있다는 뜻입니다</t>
    </r>
    <r>
      <rPr>
        <sz val="9"/>
        <color rgb="FF666666"/>
        <rFont val="맑은 고딕"/>
        <family val="0"/>
        <charset val="1"/>
      </rPr>
      <t xml:space="preserve">.</t>
    </r>
  </si>
  <si>
    <r>
      <rPr>
        <sz val="9"/>
        <color rgb="FF666666"/>
        <rFont val="Noto Sans CJK SC"/>
        <family val="2"/>
      </rPr>
      <t xml:space="preserve">※ 수수료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배달비에 붙는 부가세 </t>
    </r>
    <r>
      <rPr>
        <sz val="9"/>
        <color rgb="FF666666"/>
        <rFont val="맑은 고딕"/>
        <family val="0"/>
        <charset val="1"/>
      </rPr>
      <t xml:space="preserve">10%</t>
    </r>
    <r>
      <rPr>
        <sz val="9"/>
        <color rgb="FF666666"/>
        <rFont val="Noto Sans CJK SC"/>
        <family val="2"/>
      </rPr>
      <t xml:space="preserve">까지 넣고 계산했습니다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일반과세자는 이 부가세를 매입세액으로 돌려받으므로 실제 부담은 조금 더 낮습니다</t>
    </r>
    <r>
      <rPr>
        <sz val="9"/>
        <color rgb="FF666666"/>
        <rFont val="맑은 고딕"/>
        <family val="0"/>
        <charset val="1"/>
      </rPr>
      <t xml:space="preserve">.</t>
    </r>
  </si>
  <si>
    <r>
      <rPr>
        <sz val="9"/>
        <color rgb="FF666666"/>
        <rFont val="맑은 고딕"/>
        <family val="0"/>
        <charset val="1"/>
      </rPr>
      <t xml:space="preserve">· </t>
    </r>
    <r>
      <rPr>
        <sz val="9"/>
        <color rgb="FF666666"/>
        <rFont val="Noto Sans CJK SC"/>
        <family val="2"/>
      </rPr>
      <t xml:space="preserve">부가가치세율 — 부가가치세법 제</t>
    </r>
    <r>
      <rPr>
        <sz val="9"/>
        <color rgb="FF666666"/>
        <rFont val="맑은 고딕"/>
        <family val="0"/>
        <charset val="1"/>
      </rPr>
      <t xml:space="preserve">30</t>
    </r>
    <r>
      <rPr>
        <sz val="9"/>
        <color rgb="FF666666"/>
        <rFont val="Noto Sans CJK SC"/>
        <family val="2"/>
      </rPr>
      <t xml:space="preserve">조 </t>
    </r>
    <r>
      <rPr>
        <sz val="9"/>
        <color rgb="FF666666"/>
        <rFont val="맑은 고딕"/>
        <family val="0"/>
        <charset val="1"/>
      </rPr>
      <t xml:space="preserve">/ </t>
    </r>
    <r>
      <rPr>
        <sz val="9"/>
        <color rgb="FF666666"/>
        <rFont val="Noto Sans CJK SC"/>
        <family val="2"/>
      </rPr>
      <t xml:space="preserve">수수료 매입세액공제 — 같은 법 제</t>
    </r>
    <r>
      <rPr>
        <sz val="9"/>
        <color rgb="FF666666"/>
        <rFont val="맑은 고딕"/>
        <family val="0"/>
        <charset val="1"/>
      </rPr>
      <t xml:space="preserve">38</t>
    </r>
    <r>
      <rPr>
        <sz val="9"/>
        <color rgb="FF666666"/>
        <rFont val="Noto Sans CJK SC"/>
        <family val="2"/>
      </rPr>
      <t xml:space="preserve">조</t>
    </r>
  </si>
  <si>
    <r>
      <rPr>
        <sz val="9"/>
        <color rgb="FF666666"/>
        <rFont val="맑은 고딕"/>
        <family val="0"/>
        <charset val="1"/>
      </rPr>
      <t xml:space="preserve">· </t>
    </r>
    <r>
      <rPr>
        <sz val="9"/>
        <color rgb="FF666666"/>
        <rFont val="Noto Sans CJK SC"/>
        <family val="2"/>
      </rPr>
      <t xml:space="preserve">기준일 </t>
    </r>
    <r>
      <rPr>
        <sz val="9"/>
        <color rgb="FF666666"/>
        <rFont val="맑은 고딕"/>
        <family val="0"/>
        <charset val="1"/>
      </rPr>
      <t xml:space="preserve">2026-09-22 · </t>
    </r>
    <r>
      <rPr>
        <sz val="9"/>
        <color rgb="FF666666"/>
        <rFont val="Noto Sans CJK SC"/>
        <family val="2"/>
      </rPr>
      <t xml:space="preserve">요율은 </t>
    </r>
    <r>
      <rPr>
        <sz val="9"/>
        <color rgb="FF666666"/>
        <rFont val="맑은 고딕"/>
        <family val="0"/>
        <charset val="1"/>
      </rPr>
      <t xml:space="preserve">2026</t>
    </r>
    <r>
      <rPr>
        <sz val="9"/>
        <color rgb="FF666666"/>
        <rFont val="Noto Sans CJK SC"/>
        <family val="2"/>
      </rPr>
      <t xml:space="preserve">년 기준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같은 계산</t>
    </r>
    <r>
      <rPr>
        <sz val="9"/>
        <color rgb="FF666666"/>
        <rFont val="맑은 고딕"/>
        <family val="0"/>
        <charset val="1"/>
      </rPr>
      <t xml:space="preserve">: baedalcalc.kr/</t>
    </r>
    <r>
      <rPr>
        <sz val="9"/>
        <color rgb="FF666666"/>
        <rFont val="Noto Sans CJK SC"/>
        <family val="2"/>
      </rPr>
      <t xml:space="preserve">메뉴가격계산기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</si>
</sst>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##"/>
    <numFmt numFmtId="166" formatCode="#,##0;\-#,##0;\-"/>
    <numFmt numFmtId="167" formatCode="#,##0.####"/>
    <numFmt numFmtId="168" formatCode="0.00%"/>
    <numFmt numFmtId="169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Noto Sans CJK SC"/>
      <family val="2"/>
    </font>
    <font>
      <b val="true"/>
      <sz val="13"/>
      <name val="맑은 고딕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FFFFFF"/>
      <name val="맑은 고딕"/>
      <family val="0"/>
      <charset val="1"/>
    </font>
    <font>
      <sz val="10"/>
      <color rgb="FF0000FF"/>
      <name val="Noto Sans CJK SC"/>
      <family val="2"/>
    </font>
    <font>
      <sz val="10"/>
      <color rgb="FF0000FF"/>
      <name val="맑은 고딕"/>
      <family val="0"/>
      <charset val="1"/>
    </font>
    <font>
      <sz val="10"/>
      <name val="맑은 고딕"/>
      <family val="0"/>
      <charset val="1"/>
    </font>
    <font>
      <sz val="9"/>
      <color rgb="FF666666"/>
      <name val="Noto Sans CJK SC"/>
      <family val="2"/>
    </font>
    <font>
      <sz val="9"/>
      <color rgb="FF666666"/>
      <name val="맑은 고딕"/>
      <family val="0"/>
      <charset val="1"/>
    </font>
    <font>
      <b val="true"/>
      <sz val="10"/>
      <name val="Noto Sans CJK SC"/>
      <family val="2"/>
    </font>
    <font>
      <sz val="10"/>
      <color rgb="FF008000"/>
      <name val="맑은 고딕"/>
      <family val="0"/>
      <charset val="1"/>
    </font>
    <font>
      <b val="true"/>
      <sz val="10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F5597"/>
        <bgColor rgb="FF0066CC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3" min="2" style="0" width="10"/>
    <col collapsed="false" customWidth="true" hidden="false" outlineLevel="0" max="5" min="4" style="0" width="13"/>
    <col collapsed="false" customWidth="true" hidden="false" outlineLevel="0" max="6" min="6" style="0" width="10"/>
    <col collapsed="false" customWidth="true" hidden="false" outlineLevel="0" max="7" min="7" style="0" width="30"/>
  </cols>
  <sheetData>
    <row r="1" customFormat="false" ht="20.1" hidden="false" customHeight="false" outlineLevel="0" collapsed="false">
      <c r="A1" s="1" t="s">
        <v>0</v>
      </c>
    </row>
    <row r="3" customFormat="false" ht="30" hidden="false" customHeight="tru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customFormat="false" ht="15" hidden="false" customHeight="false" outlineLevel="0" collapsed="false">
      <c r="A4" s="3" t="s">
        <v>8</v>
      </c>
      <c r="B4" s="4" t="s">
        <v>9</v>
      </c>
      <c r="C4" s="5" t="n">
        <v>1000</v>
      </c>
      <c r="D4" s="6" t="n">
        <v>6500</v>
      </c>
      <c r="E4" s="7" t="n">
        <f aca="false">IF(N($C4)=0,"",$D4/$C4)</f>
        <v>6.5</v>
      </c>
      <c r="F4" s="3" t="s">
        <v>10</v>
      </c>
      <c r="G4" s="8" t="s">
        <v>11</v>
      </c>
    </row>
    <row r="5" customFormat="false" ht="15" hidden="false" customHeight="false" outlineLevel="0" collapsed="false">
      <c r="A5" s="3" t="s">
        <v>12</v>
      </c>
      <c r="B5" s="4" t="s">
        <v>9</v>
      </c>
      <c r="C5" s="5" t="n">
        <v>1000</v>
      </c>
      <c r="D5" s="6" t="n">
        <v>2400</v>
      </c>
      <c r="E5" s="7" t="n">
        <f aca="false">IF(N($C5)=0,"",$D5/$C5)</f>
        <v>2.4</v>
      </c>
      <c r="F5" s="3" t="s">
        <v>13</v>
      </c>
      <c r="G5" s="8"/>
    </row>
    <row r="6" customFormat="false" ht="15" hidden="false" customHeight="false" outlineLevel="0" collapsed="false">
      <c r="A6" s="3" t="s">
        <v>14</v>
      </c>
      <c r="B6" s="4" t="s">
        <v>15</v>
      </c>
      <c r="C6" s="5" t="n">
        <v>1800</v>
      </c>
      <c r="D6" s="6" t="n">
        <v>6900</v>
      </c>
      <c r="E6" s="7" t="n">
        <f aca="false">IF(N($C6)=0,"",$D6/$C6)</f>
        <v>3.83333333333333</v>
      </c>
      <c r="F6" s="3" t="s">
        <v>13</v>
      </c>
      <c r="G6" s="8"/>
    </row>
    <row r="7" customFormat="false" ht="15" hidden="false" customHeight="false" outlineLevel="0" collapsed="false">
      <c r="A7" s="3" t="s">
        <v>16</v>
      </c>
      <c r="B7" s="4" t="s">
        <v>9</v>
      </c>
      <c r="C7" s="5" t="n">
        <v>1000</v>
      </c>
      <c r="D7" s="6" t="n">
        <v>7200</v>
      </c>
      <c r="E7" s="7" t="n">
        <f aca="false">IF(N($C7)=0,"",$D7/$C7)</f>
        <v>7.2</v>
      </c>
      <c r="F7" s="3" t="s">
        <v>13</v>
      </c>
      <c r="G7" s="8"/>
    </row>
    <row r="8" customFormat="false" ht="15" hidden="false" customHeight="false" outlineLevel="0" collapsed="false">
      <c r="A8" s="3" t="s">
        <v>17</v>
      </c>
      <c r="B8" s="3" t="s">
        <v>18</v>
      </c>
      <c r="C8" s="5" t="n">
        <v>100</v>
      </c>
      <c r="D8" s="6" t="n">
        <v>22000</v>
      </c>
      <c r="E8" s="7" t="n">
        <f aca="false">IF(N($C8)=0,"",$D8/$C8)</f>
        <v>220</v>
      </c>
      <c r="F8" s="3" t="s">
        <v>13</v>
      </c>
      <c r="G8" s="8"/>
    </row>
    <row r="9" customFormat="false" ht="15" hidden="false" customHeight="false" outlineLevel="0" collapsed="false">
      <c r="A9" s="3"/>
      <c r="B9" s="3"/>
      <c r="C9" s="5"/>
      <c r="D9" s="6"/>
      <c r="E9" s="7" t="str">
        <f aca="false">IF(N($C9)=0,"",$D9/$C9)</f>
        <v/>
      </c>
      <c r="F9" s="3"/>
      <c r="G9" s="8"/>
    </row>
    <row r="10" customFormat="false" ht="15" hidden="false" customHeight="false" outlineLevel="0" collapsed="false">
      <c r="A10" s="3"/>
      <c r="B10" s="3"/>
      <c r="C10" s="5"/>
      <c r="D10" s="6"/>
      <c r="E10" s="7" t="str">
        <f aca="false">IF(N($C10)=0,"",$D10/$C10)</f>
        <v/>
      </c>
      <c r="F10" s="3"/>
      <c r="G10" s="8"/>
    </row>
    <row r="11" customFormat="false" ht="15" hidden="false" customHeight="false" outlineLevel="0" collapsed="false">
      <c r="A11" s="3"/>
      <c r="B11" s="3"/>
      <c r="C11" s="5"/>
      <c r="D11" s="6"/>
      <c r="E11" s="7" t="str">
        <f aca="false">IF(N($C11)=0,"",$D11/$C11)</f>
        <v/>
      </c>
      <c r="F11" s="3"/>
      <c r="G11" s="8"/>
    </row>
    <row r="12" customFormat="false" ht="15" hidden="false" customHeight="false" outlineLevel="0" collapsed="false">
      <c r="A12" s="3"/>
      <c r="B12" s="3"/>
      <c r="C12" s="5"/>
      <c r="D12" s="6"/>
      <c r="E12" s="7" t="str">
        <f aca="false">IF(N($C12)=0,"",$D12/$C12)</f>
        <v/>
      </c>
      <c r="F12" s="3"/>
      <c r="G12" s="8"/>
    </row>
    <row r="13" customFormat="false" ht="15" hidden="false" customHeight="false" outlineLevel="0" collapsed="false">
      <c r="A13" s="3"/>
      <c r="B13" s="3"/>
      <c r="C13" s="5"/>
      <c r="D13" s="6"/>
      <c r="E13" s="7" t="str">
        <f aca="false">IF(N($C13)=0,"",$D13/$C13)</f>
        <v/>
      </c>
      <c r="F13" s="3"/>
      <c r="G13" s="8"/>
    </row>
    <row r="14" customFormat="false" ht="15" hidden="false" customHeight="false" outlineLevel="0" collapsed="false">
      <c r="A14" s="3"/>
      <c r="B14" s="3"/>
      <c r="C14" s="5"/>
      <c r="D14" s="6"/>
      <c r="E14" s="7" t="str">
        <f aca="false">IF(N($C14)=0,"",$D14/$C14)</f>
        <v/>
      </c>
      <c r="F14" s="3"/>
      <c r="G14" s="8"/>
    </row>
    <row r="15" customFormat="false" ht="15" hidden="false" customHeight="false" outlineLevel="0" collapsed="false">
      <c r="A15" s="3"/>
      <c r="B15" s="3"/>
      <c r="C15" s="5"/>
      <c r="D15" s="6"/>
      <c r="E15" s="7" t="str">
        <f aca="false">IF(N($C15)=0,"",$D15/$C15)</f>
        <v/>
      </c>
      <c r="F15" s="3"/>
      <c r="G15" s="8"/>
    </row>
    <row r="16" customFormat="false" ht="15" hidden="false" customHeight="false" outlineLevel="0" collapsed="false">
      <c r="A16" s="3"/>
      <c r="B16" s="3"/>
      <c r="C16" s="5"/>
      <c r="D16" s="6"/>
      <c r="E16" s="7" t="str">
        <f aca="false">IF(N($C16)=0,"",$D16/$C16)</f>
        <v/>
      </c>
      <c r="F16" s="3"/>
      <c r="G16" s="8"/>
    </row>
    <row r="17" customFormat="false" ht="15" hidden="false" customHeight="false" outlineLevel="0" collapsed="false">
      <c r="A17" s="3"/>
      <c r="B17" s="3"/>
      <c r="C17" s="5"/>
      <c r="D17" s="6"/>
      <c r="E17" s="7" t="str">
        <f aca="false">IF(N($C17)=0,"",$D17/$C17)</f>
        <v/>
      </c>
      <c r="F17" s="3"/>
      <c r="G17" s="8"/>
    </row>
    <row r="18" customFormat="false" ht="15" hidden="false" customHeight="false" outlineLevel="0" collapsed="false">
      <c r="A18" s="3"/>
      <c r="B18" s="3"/>
      <c r="C18" s="5"/>
      <c r="D18" s="6"/>
      <c r="E18" s="7" t="str">
        <f aca="false">IF(N($C18)=0,"",$D18/$C18)</f>
        <v/>
      </c>
      <c r="F18" s="3"/>
      <c r="G18" s="8"/>
    </row>
    <row r="19" customFormat="false" ht="15" hidden="false" customHeight="false" outlineLevel="0" collapsed="false">
      <c r="A19" s="3"/>
      <c r="B19" s="3"/>
      <c r="C19" s="5"/>
      <c r="D19" s="6"/>
      <c r="E19" s="7" t="str">
        <f aca="false">IF(N($C19)=0,"",$D19/$C19)</f>
        <v/>
      </c>
      <c r="F19" s="3"/>
      <c r="G19" s="8"/>
    </row>
    <row r="20" customFormat="false" ht="15" hidden="false" customHeight="false" outlineLevel="0" collapsed="false">
      <c r="A20" s="3"/>
      <c r="B20" s="3"/>
      <c r="C20" s="5"/>
      <c r="D20" s="6"/>
      <c r="E20" s="7" t="str">
        <f aca="false">IF(N($C20)=0,"",$D20/$C20)</f>
        <v/>
      </c>
      <c r="F20" s="3"/>
      <c r="G20" s="8"/>
    </row>
    <row r="21" customFormat="false" ht="15" hidden="false" customHeight="false" outlineLevel="0" collapsed="false">
      <c r="A21" s="3"/>
      <c r="B21" s="3"/>
      <c r="C21" s="5"/>
      <c r="D21" s="6"/>
      <c r="E21" s="7" t="str">
        <f aca="false">IF(N($C21)=0,"",$D21/$C21)</f>
        <v/>
      </c>
      <c r="F21" s="3"/>
      <c r="G21" s="8"/>
    </row>
    <row r="22" customFormat="false" ht="15" hidden="false" customHeight="false" outlineLevel="0" collapsed="false">
      <c r="A22" s="3"/>
      <c r="B22" s="3"/>
      <c r="C22" s="5"/>
      <c r="D22" s="6"/>
      <c r="E22" s="7" t="str">
        <f aca="false">IF(N($C22)=0,"",$D22/$C22)</f>
        <v/>
      </c>
      <c r="F22" s="3"/>
      <c r="G22" s="8"/>
    </row>
    <row r="23" customFormat="false" ht="15" hidden="false" customHeight="false" outlineLevel="0" collapsed="false">
      <c r="A23" s="3"/>
      <c r="B23" s="3"/>
      <c r="C23" s="5"/>
      <c r="D23" s="6"/>
      <c r="E23" s="7" t="str">
        <f aca="false">IF(N($C23)=0,"",$D23/$C23)</f>
        <v/>
      </c>
      <c r="F23" s="3"/>
      <c r="G23" s="8"/>
    </row>
    <row r="24" customFormat="false" ht="15" hidden="false" customHeight="false" outlineLevel="0" collapsed="false">
      <c r="A24" s="3"/>
      <c r="B24" s="3"/>
      <c r="C24" s="5"/>
      <c r="D24" s="6"/>
      <c r="E24" s="7" t="str">
        <f aca="false">IF(N($C24)=0,"",$D24/$C24)</f>
        <v/>
      </c>
      <c r="F24" s="3"/>
      <c r="G24" s="8"/>
    </row>
    <row r="25" customFormat="false" ht="15" hidden="false" customHeight="false" outlineLevel="0" collapsed="false">
      <c r="A25" s="3"/>
      <c r="B25" s="3"/>
      <c r="C25" s="5"/>
      <c r="D25" s="6"/>
      <c r="E25" s="7" t="str">
        <f aca="false">IF(N($C25)=0,"",$D25/$C25)</f>
        <v/>
      </c>
      <c r="F25" s="3"/>
      <c r="G25" s="8"/>
    </row>
    <row r="26" customFormat="false" ht="15" hidden="false" customHeight="false" outlineLevel="0" collapsed="false">
      <c r="A26" s="3"/>
      <c r="B26" s="3"/>
      <c r="C26" s="5"/>
      <c r="D26" s="6"/>
      <c r="E26" s="7" t="str">
        <f aca="false">IF(N($C26)=0,"",$D26/$C26)</f>
        <v/>
      </c>
      <c r="F26" s="3"/>
      <c r="G26" s="8"/>
    </row>
    <row r="27" customFormat="false" ht="15" hidden="false" customHeight="false" outlineLevel="0" collapsed="false">
      <c r="A27" s="3"/>
      <c r="B27" s="3"/>
      <c r="C27" s="5"/>
      <c r="D27" s="6"/>
      <c r="E27" s="7" t="str">
        <f aca="false">IF(N($C27)=0,"",$D27/$C27)</f>
        <v/>
      </c>
      <c r="F27" s="3"/>
      <c r="G27" s="8"/>
    </row>
    <row r="28" customFormat="false" ht="15" hidden="false" customHeight="false" outlineLevel="0" collapsed="false">
      <c r="A28" s="3"/>
      <c r="B28" s="3"/>
      <c r="C28" s="5"/>
      <c r="D28" s="6"/>
      <c r="E28" s="7" t="str">
        <f aca="false">IF(N($C28)=0,"",$D28/$C28)</f>
        <v/>
      </c>
      <c r="F28" s="3"/>
      <c r="G28" s="8"/>
    </row>
    <row r="29" customFormat="false" ht="15" hidden="false" customHeight="false" outlineLevel="0" collapsed="false">
      <c r="A29" s="3"/>
      <c r="B29" s="3"/>
      <c r="C29" s="5"/>
      <c r="D29" s="6"/>
      <c r="E29" s="7" t="str">
        <f aca="false">IF(N($C29)=0,"",$D29/$C29)</f>
        <v/>
      </c>
      <c r="F29" s="3"/>
      <c r="G29" s="8"/>
    </row>
    <row r="30" customFormat="false" ht="15" hidden="false" customHeight="false" outlineLevel="0" collapsed="false">
      <c r="A30" s="3"/>
      <c r="B30" s="3"/>
      <c r="C30" s="5"/>
      <c r="D30" s="6"/>
      <c r="E30" s="7" t="str">
        <f aca="false">IF(N($C30)=0,"",$D30/$C30)</f>
        <v/>
      </c>
      <c r="F30" s="3"/>
      <c r="G30" s="8"/>
    </row>
    <row r="31" customFormat="false" ht="15" hidden="false" customHeight="false" outlineLevel="0" collapsed="false">
      <c r="A31" s="3"/>
      <c r="B31" s="3"/>
      <c r="C31" s="5"/>
      <c r="D31" s="6"/>
      <c r="E31" s="7" t="str">
        <f aca="false">IF(N($C31)=0,"",$D31/$C31)</f>
        <v/>
      </c>
      <c r="F31" s="3"/>
      <c r="G31" s="8"/>
    </row>
    <row r="32" customFormat="false" ht="15" hidden="false" customHeight="false" outlineLevel="0" collapsed="false">
      <c r="A32" s="3"/>
      <c r="B32" s="3"/>
      <c r="C32" s="5"/>
      <c r="D32" s="6"/>
      <c r="E32" s="7" t="str">
        <f aca="false">IF(N($C32)=0,"",$D32/$C32)</f>
        <v/>
      </c>
      <c r="F32" s="3"/>
      <c r="G32" s="8"/>
    </row>
    <row r="33" customFormat="false" ht="15" hidden="false" customHeight="false" outlineLevel="0" collapsed="false">
      <c r="A33" s="3"/>
      <c r="B33" s="3"/>
      <c r="C33" s="5"/>
      <c r="D33" s="6"/>
      <c r="E33" s="7" t="str">
        <f aca="false">IF(N($C33)=0,"",$D33/$C33)</f>
        <v/>
      </c>
      <c r="F33" s="3"/>
      <c r="G33" s="8"/>
    </row>
    <row r="34" customFormat="false" ht="15" hidden="false" customHeight="false" outlineLevel="0" collapsed="false">
      <c r="A34" s="3"/>
      <c r="B34" s="3"/>
      <c r="C34" s="5"/>
      <c r="D34" s="6"/>
      <c r="E34" s="7" t="str">
        <f aca="false">IF(N($C34)=0,"",$D34/$C34)</f>
        <v/>
      </c>
      <c r="F34" s="3"/>
      <c r="G34" s="8"/>
    </row>
    <row r="35" customFormat="false" ht="15" hidden="false" customHeight="false" outlineLevel="0" collapsed="false">
      <c r="A35" s="3"/>
      <c r="B35" s="3"/>
      <c r="C35" s="5"/>
      <c r="D35" s="6"/>
      <c r="E35" s="7" t="str">
        <f aca="false">IF(N($C35)=0,"",$D35/$C35)</f>
        <v/>
      </c>
      <c r="F35" s="3"/>
      <c r="G35" s="8"/>
    </row>
    <row r="36" customFormat="false" ht="15" hidden="false" customHeight="false" outlineLevel="0" collapsed="false">
      <c r="A36" s="3"/>
      <c r="B36" s="3"/>
      <c r="C36" s="5"/>
      <c r="D36" s="6"/>
      <c r="E36" s="7" t="str">
        <f aca="false">IF(N($C36)=0,"",$D36/$C36)</f>
        <v/>
      </c>
      <c r="F36" s="3"/>
      <c r="G36" s="8"/>
    </row>
    <row r="37" customFormat="false" ht="15" hidden="false" customHeight="false" outlineLevel="0" collapsed="false">
      <c r="A37" s="3"/>
      <c r="B37" s="3"/>
      <c r="C37" s="5"/>
      <c r="D37" s="6"/>
      <c r="E37" s="7" t="str">
        <f aca="false">IF(N($C37)=0,"",$D37/$C37)</f>
        <v/>
      </c>
      <c r="F37" s="3"/>
      <c r="G37" s="8"/>
    </row>
    <row r="38" customFormat="false" ht="15" hidden="false" customHeight="false" outlineLevel="0" collapsed="false">
      <c r="A38" s="3"/>
      <c r="B38" s="3"/>
      <c r="C38" s="5"/>
      <c r="D38" s="6"/>
      <c r="E38" s="7" t="str">
        <f aca="false">IF(N($C38)=0,"",$D38/$C38)</f>
        <v/>
      </c>
      <c r="F38" s="3"/>
      <c r="G38" s="8"/>
    </row>
    <row r="39" customFormat="false" ht="15" hidden="false" customHeight="false" outlineLevel="0" collapsed="false">
      <c r="A39" s="3"/>
      <c r="B39" s="3"/>
      <c r="C39" s="5"/>
      <c r="D39" s="6"/>
      <c r="E39" s="7" t="str">
        <f aca="false">IF(N($C39)=0,"",$D39/$C39)</f>
        <v/>
      </c>
      <c r="F39" s="3"/>
      <c r="G39" s="8"/>
    </row>
    <row r="40" customFormat="false" ht="15" hidden="false" customHeight="false" outlineLevel="0" collapsed="false">
      <c r="A40" s="3"/>
      <c r="B40" s="3"/>
      <c r="C40" s="5"/>
      <c r="D40" s="6"/>
      <c r="E40" s="7" t="str">
        <f aca="false">IF(N($C40)=0,"",$D40/$C40)</f>
        <v/>
      </c>
      <c r="F40" s="3"/>
      <c r="G40" s="8"/>
    </row>
    <row r="41" customFormat="false" ht="15" hidden="false" customHeight="false" outlineLevel="0" collapsed="false">
      <c r="A41" s="3"/>
      <c r="B41" s="3"/>
      <c r="C41" s="5"/>
      <c r="D41" s="6"/>
      <c r="E41" s="7" t="str">
        <f aca="false">IF(N($C41)=0,"",$D41/$C41)</f>
        <v/>
      </c>
      <c r="F41" s="3"/>
      <c r="G41" s="8"/>
    </row>
    <row r="42" customFormat="false" ht="15" hidden="false" customHeight="false" outlineLevel="0" collapsed="false">
      <c r="A42" s="3"/>
      <c r="B42" s="3"/>
      <c r="C42" s="5"/>
      <c r="D42" s="6"/>
      <c r="E42" s="7" t="str">
        <f aca="false">IF(N($C42)=0,"",$D42/$C42)</f>
        <v/>
      </c>
      <c r="F42" s="3"/>
      <c r="G42" s="8"/>
    </row>
    <row r="43" customFormat="false" ht="15" hidden="false" customHeight="false" outlineLevel="0" collapsed="false">
      <c r="A43" s="3"/>
      <c r="B43" s="3"/>
      <c r="C43" s="5"/>
      <c r="D43" s="6"/>
      <c r="E43" s="7" t="str">
        <f aca="false">IF(N($C43)=0,"",$D43/$C43)</f>
        <v/>
      </c>
      <c r="F43" s="3"/>
      <c r="G43" s="8"/>
    </row>
    <row r="44" customFormat="false" ht="15" hidden="false" customHeight="false" outlineLevel="0" collapsed="false">
      <c r="A44" s="3"/>
      <c r="B44" s="3"/>
      <c r="C44" s="5"/>
      <c r="D44" s="6"/>
      <c r="E44" s="7" t="str">
        <f aca="false">IF(N($C44)=0,"",$D44/$C44)</f>
        <v/>
      </c>
      <c r="F44" s="3"/>
      <c r="G44" s="8"/>
    </row>
    <row r="45" customFormat="false" ht="15" hidden="false" customHeight="false" outlineLevel="0" collapsed="false">
      <c r="A45" s="3"/>
      <c r="B45" s="3"/>
      <c r="C45" s="5"/>
      <c r="D45" s="6"/>
      <c r="E45" s="7" t="str">
        <f aca="false">IF(N($C45)=0,"",$D45/$C45)</f>
        <v/>
      </c>
      <c r="F45" s="3"/>
      <c r="G45" s="8"/>
    </row>
    <row r="46" customFormat="false" ht="15" hidden="false" customHeight="false" outlineLevel="0" collapsed="false">
      <c r="A46" s="3"/>
      <c r="B46" s="3"/>
      <c r="C46" s="5"/>
      <c r="D46" s="6"/>
      <c r="E46" s="7" t="str">
        <f aca="false">IF(N($C46)=0,"",$D46/$C46)</f>
        <v/>
      </c>
      <c r="F46" s="3"/>
      <c r="G46" s="8"/>
    </row>
    <row r="47" customFormat="false" ht="15" hidden="false" customHeight="false" outlineLevel="0" collapsed="false">
      <c r="A47" s="3"/>
      <c r="B47" s="3"/>
      <c r="C47" s="5"/>
      <c r="D47" s="6"/>
      <c r="E47" s="7" t="str">
        <f aca="false">IF(N($C47)=0,"",$D47/$C47)</f>
        <v/>
      </c>
      <c r="F47" s="3"/>
      <c r="G47" s="8"/>
    </row>
    <row r="48" customFormat="false" ht="15" hidden="false" customHeight="false" outlineLevel="0" collapsed="false">
      <c r="A48" s="3"/>
      <c r="B48" s="3"/>
      <c r="C48" s="5"/>
      <c r="D48" s="6"/>
      <c r="E48" s="7" t="str">
        <f aca="false">IF(N($C48)=0,"",$D48/$C48)</f>
        <v/>
      </c>
      <c r="F48" s="3"/>
      <c r="G48" s="8"/>
    </row>
    <row r="49" customFormat="false" ht="15" hidden="false" customHeight="false" outlineLevel="0" collapsed="false">
      <c r="A49" s="3"/>
      <c r="B49" s="3"/>
      <c r="C49" s="5"/>
      <c r="D49" s="6"/>
      <c r="E49" s="7" t="str">
        <f aca="false">IF(N($C49)=0,"",$D49/$C49)</f>
        <v/>
      </c>
      <c r="F49" s="3"/>
      <c r="G49" s="8"/>
    </row>
    <row r="50" customFormat="false" ht="15" hidden="false" customHeight="false" outlineLevel="0" collapsed="false">
      <c r="A50" s="3"/>
      <c r="B50" s="3"/>
      <c r="C50" s="5"/>
      <c r="D50" s="6"/>
      <c r="E50" s="7" t="str">
        <f aca="false">IF(N($C50)=0,"",$D50/$C50)</f>
        <v/>
      </c>
      <c r="F50" s="3"/>
      <c r="G50" s="8"/>
    </row>
    <row r="51" customFormat="false" ht="15" hidden="false" customHeight="false" outlineLevel="0" collapsed="false">
      <c r="A51" s="3"/>
      <c r="B51" s="3"/>
      <c r="C51" s="5"/>
      <c r="D51" s="6"/>
      <c r="E51" s="7" t="str">
        <f aca="false">IF(N($C51)=0,"",$D51/$C51)</f>
        <v/>
      </c>
      <c r="F51" s="3"/>
      <c r="G51" s="8"/>
    </row>
    <row r="52" customFormat="false" ht="15" hidden="false" customHeight="false" outlineLevel="0" collapsed="false">
      <c r="A52" s="3"/>
      <c r="B52" s="3"/>
      <c r="C52" s="5"/>
      <c r="D52" s="6"/>
      <c r="E52" s="7" t="str">
        <f aca="false">IF(N($C52)=0,"",$D52/$C52)</f>
        <v/>
      </c>
      <c r="F52" s="3"/>
      <c r="G52" s="8"/>
    </row>
    <row r="53" customFormat="false" ht="15" hidden="false" customHeight="false" outlineLevel="0" collapsed="false">
      <c r="A53" s="3"/>
      <c r="B53" s="3"/>
      <c r="C53" s="5"/>
      <c r="D53" s="6"/>
      <c r="E53" s="7" t="str">
        <f aca="false">IF(N($C53)=0,"",$D53/$C53)</f>
        <v/>
      </c>
      <c r="F53" s="3"/>
      <c r="G53" s="8"/>
    </row>
    <row r="54" customFormat="false" ht="15" hidden="false" customHeight="false" outlineLevel="0" collapsed="false">
      <c r="A54" s="3"/>
      <c r="B54" s="3"/>
      <c r="C54" s="5"/>
      <c r="D54" s="6"/>
      <c r="E54" s="7" t="str">
        <f aca="false">IF(N($C54)=0,"",$D54/$C54)</f>
        <v/>
      </c>
      <c r="F54" s="3"/>
      <c r="G54" s="8"/>
    </row>
    <row r="55" customFormat="false" ht="15" hidden="false" customHeight="false" outlineLevel="0" collapsed="false">
      <c r="A55" s="3"/>
      <c r="B55" s="3"/>
      <c r="C55" s="5"/>
      <c r="D55" s="6"/>
      <c r="E55" s="7" t="str">
        <f aca="false">IF(N($C55)=0,"",$D55/$C55)</f>
        <v/>
      </c>
      <c r="F55" s="3"/>
      <c r="G55" s="8"/>
    </row>
    <row r="56" customFormat="false" ht="15" hidden="false" customHeight="false" outlineLevel="0" collapsed="false">
      <c r="A56" s="3"/>
      <c r="B56" s="3"/>
      <c r="C56" s="5"/>
      <c r="D56" s="6"/>
      <c r="E56" s="7" t="str">
        <f aca="false">IF(N($C56)=0,"",$D56/$C56)</f>
        <v/>
      </c>
      <c r="F56" s="3"/>
      <c r="G56" s="8"/>
    </row>
    <row r="57" customFormat="false" ht="15" hidden="false" customHeight="false" outlineLevel="0" collapsed="false">
      <c r="A57" s="3"/>
      <c r="B57" s="3"/>
      <c r="C57" s="5"/>
      <c r="D57" s="6"/>
      <c r="E57" s="7" t="str">
        <f aca="false">IF(N($C57)=0,"",$D57/$C57)</f>
        <v/>
      </c>
      <c r="F57" s="3"/>
      <c r="G57" s="8"/>
    </row>
    <row r="58" customFormat="false" ht="15" hidden="false" customHeight="false" outlineLevel="0" collapsed="false">
      <c r="A58" s="3"/>
      <c r="B58" s="3"/>
      <c r="C58" s="5"/>
      <c r="D58" s="6"/>
      <c r="E58" s="7" t="str">
        <f aca="false">IF(N($C58)=0,"",$D58/$C58)</f>
        <v/>
      </c>
      <c r="F58" s="3"/>
      <c r="G58" s="8"/>
    </row>
    <row r="59" customFormat="false" ht="15" hidden="false" customHeight="false" outlineLevel="0" collapsed="false">
      <c r="A59" s="3"/>
      <c r="B59" s="3"/>
      <c r="C59" s="5"/>
      <c r="D59" s="6"/>
      <c r="E59" s="7" t="str">
        <f aca="false">IF(N($C59)=0,"",$D59/$C59)</f>
        <v/>
      </c>
      <c r="F59" s="3"/>
      <c r="G59" s="8"/>
    </row>
    <row r="60" customFormat="false" ht="15" hidden="false" customHeight="false" outlineLevel="0" collapsed="false">
      <c r="A60" s="3"/>
      <c r="B60" s="3"/>
      <c r="C60" s="5"/>
      <c r="D60" s="6"/>
      <c r="E60" s="7" t="str">
        <f aca="false">IF(N($C60)=0,"",$D60/$C60)</f>
        <v/>
      </c>
      <c r="F60" s="3"/>
      <c r="G60" s="8"/>
    </row>
    <row r="61" customFormat="false" ht="15" hidden="false" customHeight="false" outlineLevel="0" collapsed="false">
      <c r="A61" s="3"/>
      <c r="B61" s="3"/>
      <c r="C61" s="5"/>
      <c r="D61" s="6"/>
      <c r="E61" s="7" t="str">
        <f aca="false">IF(N($C61)=0,"",$D61/$C61)</f>
        <v/>
      </c>
      <c r="F61" s="3"/>
      <c r="G61" s="8"/>
    </row>
    <row r="62" customFormat="false" ht="15" hidden="false" customHeight="false" outlineLevel="0" collapsed="false">
      <c r="A62" s="3"/>
      <c r="B62" s="3"/>
      <c r="C62" s="5"/>
      <c r="D62" s="6"/>
      <c r="E62" s="7" t="str">
        <f aca="false">IF(N($C62)=0,"",$D62/$C62)</f>
        <v/>
      </c>
      <c r="F62" s="3"/>
      <c r="G62" s="8"/>
    </row>
    <row r="63" customFormat="false" ht="15" hidden="false" customHeight="false" outlineLevel="0" collapsed="false">
      <c r="A63" s="3"/>
      <c r="B63" s="3"/>
      <c r="C63" s="5"/>
      <c r="D63" s="6"/>
      <c r="E63" s="7" t="str">
        <f aca="false">IF(N($C63)=0,"",$D63/$C63)</f>
        <v/>
      </c>
      <c r="F63" s="3"/>
      <c r="G63" s="8"/>
    </row>
    <row r="65" customFormat="false" ht="15" hidden="false" customHeight="false" outlineLevel="0" collapsed="false">
      <c r="A65" s="9" t="s">
        <v>19</v>
      </c>
    </row>
    <row r="67" customFormat="false" ht="15" hidden="false" customHeight="false" outlineLevel="0" collapsed="false">
      <c r="A67" s="10" t="s">
        <v>20</v>
      </c>
    </row>
    <row r="68" customFormat="false" ht="15" hidden="false" customHeight="false" outlineLevel="0" collapsed="false">
      <c r="A68" s="9" t="s">
        <v>21</v>
      </c>
    </row>
  </sheetData>
  <dataValidations count="1">
    <dataValidation allowBlank="true" errorStyle="stop" operator="between" showDropDown="false" showErrorMessage="false" showInputMessage="false" sqref="F4:F63" type="list">
      <formula1>"과세,면세"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0"/>
    <col collapsed="false" customWidth="true" hidden="false" outlineLevel="0" max="3" min="3" style="0" width="12"/>
    <col collapsed="false" customWidth="true" hidden="false" outlineLevel="0" max="5" min="4" style="0" width="14"/>
  </cols>
  <sheetData>
    <row r="1" customFormat="false" ht="20.1" hidden="false" customHeight="false" outlineLevel="0" collapsed="false">
      <c r="A1" s="1" t="s">
        <v>22</v>
      </c>
    </row>
    <row r="3" customFormat="false" ht="30" hidden="false" customHeight="true" outlineLevel="0" collapsed="false">
      <c r="A3" s="2" t="s">
        <v>23</v>
      </c>
      <c r="B3" s="2" t="s">
        <v>1</v>
      </c>
      <c r="C3" s="2" t="s">
        <v>24</v>
      </c>
      <c r="D3" s="2" t="s">
        <v>5</v>
      </c>
      <c r="E3" s="2" t="s">
        <v>25</v>
      </c>
    </row>
    <row r="4" customFormat="false" ht="15" hidden="false" customHeight="false" outlineLevel="0" collapsed="false">
      <c r="A4" s="3" t="s">
        <v>26</v>
      </c>
      <c r="B4" s="3" t="s">
        <v>8</v>
      </c>
      <c r="C4" s="5" t="n">
        <v>900</v>
      </c>
      <c r="D4" s="7" t="n">
        <f aca="false">IFERROR(INDEX(재료단가!$E$4:$E$63,MATCH($B4,재료단가!$A$4:$A$63,0)),"")</f>
        <v>6.5</v>
      </c>
      <c r="E4" s="11" t="n">
        <f aca="false">IFERROR($C4*$D4,"")</f>
        <v>5850</v>
      </c>
    </row>
    <row r="5" customFormat="false" ht="15" hidden="false" customHeight="false" outlineLevel="0" collapsed="false">
      <c r="A5" s="3" t="s">
        <v>26</v>
      </c>
      <c r="B5" s="3" t="s">
        <v>12</v>
      </c>
      <c r="C5" s="5" t="n">
        <v>120</v>
      </c>
      <c r="D5" s="7" t="n">
        <f aca="false">IFERROR(INDEX(재료단가!$E$4:$E$63,MATCH($B5,재료단가!$A$4:$A$63,0)),"")</f>
        <v>2.4</v>
      </c>
      <c r="E5" s="11" t="n">
        <f aca="false">IFERROR($C5*$D5,"")</f>
        <v>288</v>
      </c>
    </row>
    <row r="6" customFormat="false" ht="15" hidden="false" customHeight="false" outlineLevel="0" collapsed="false">
      <c r="A6" s="3" t="s">
        <v>26</v>
      </c>
      <c r="B6" s="3" t="s">
        <v>14</v>
      </c>
      <c r="C6" s="5" t="n">
        <v>150</v>
      </c>
      <c r="D6" s="7" t="n">
        <f aca="false">IFERROR(INDEX(재료단가!$E$4:$E$63,MATCH($B6,재료단가!$A$4:$A$63,0)),"")</f>
        <v>3.83333333333333</v>
      </c>
      <c r="E6" s="11" t="n">
        <f aca="false">IFERROR($C6*$D6,"")</f>
        <v>575</v>
      </c>
    </row>
    <row r="7" customFormat="false" ht="15" hidden="false" customHeight="false" outlineLevel="0" collapsed="false">
      <c r="A7" s="3" t="s">
        <v>26</v>
      </c>
      <c r="B7" s="3" t="s">
        <v>17</v>
      </c>
      <c r="C7" s="5" t="n">
        <v>1</v>
      </c>
      <c r="D7" s="7" t="n">
        <f aca="false">IFERROR(INDEX(재료단가!$E$4:$E$63,MATCH($B7,재료단가!$A$4:$A$63,0)),"")</f>
        <v>220</v>
      </c>
      <c r="E7" s="11" t="n">
        <f aca="false">IFERROR($C7*$D7,"")</f>
        <v>220</v>
      </c>
    </row>
    <row r="8" customFormat="false" ht="15" hidden="false" customHeight="false" outlineLevel="0" collapsed="false">
      <c r="A8" s="3" t="s">
        <v>27</v>
      </c>
      <c r="B8" s="3" t="s">
        <v>8</v>
      </c>
      <c r="C8" s="5" t="n">
        <v>900</v>
      </c>
      <c r="D8" s="7" t="n">
        <f aca="false">IFERROR(INDEX(재료단가!$E$4:$E$63,MATCH($B8,재료단가!$A$4:$A$63,0)),"")</f>
        <v>6.5</v>
      </c>
      <c r="E8" s="11" t="n">
        <f aca="false">IFERROR($C8*$D8,"")</f>
        <v>5850</v>
      </c>
    </row>
    <row r="9" customFormat="false" ht="15" hidden="false" customHeight="false" outlineLevel="0" collapsed="false">
      <c r="A9" s="3" t="s">
        <v>27</v>
      </c>
      <c r="B9" s="3" t="s">
        <v>12</v>
      </c>
      <c r="C9" s="5" t="n">
        <v>120</v>
      </c>
      <c r="D9" s="7" t="n">
        <f aca="false">IFERROR(INDEX(재료단가!$E$4:$E$63,MATCH($B9,재료단가!$A$4:$A$63,0)),"")</f>
        <v>2.4</v>
      </c>
      <c r="E9" s="11" t="n">
        <f aca="false">IFERROR($C9*$D9,"")</f>
        <v>288</v>
      </c>
    </row>
    <row r="10" customFormat="false" ht="15" hidden="false" customHeight="false" outlineLevel="0" collapsed="false">
      <c r="A10" s="3" t="s">
        <v>27</v>
      </c>
      <c r="B10" s="3" t="s">
        <v>14</v>
      </c>
      <c r="C10" s="5" t="n">
        <v>150</v>
      </c>
      <c r="D10" s="7" t="n">
        <f aca="false">IFERROR(INDEX(재료단가!$E$4:$E$63,MATCH($B10,재료단가!$A$4:$A$63,0)),"")</f>
        <v>3.83333333333333</v>
      </c>
      <c r="E10" s="11" t="n">
        <f aca="false">IFERROR($C10*$D10,"")</f>
        <v>575</v>
      </c>
    </row>
    <row r="11" customFormat="false" ht="15" hidden="false" customHeight="false" outlineLevel="0" collapsed="false">
      <c r="A11" s="3" t="s">
        <v>27</v>
      </c>
      <c r="B11" s="3" t="s">
        <v>16</v>
      </c>
      <c r="C11" s="5" t="n">
        <v>130</v>
      </c>
      <c r="D11" s="7" t="n">
        <f aca="false">IFERROR(INDEX(재료단가!$E$4:$E$63,MATCH($B11,재료단가!$A$4:$A$63,0)),"")</f>
        <v>7.2</v>
      </c>
      <c r="E11" s="11" t="n">
        <f aca="false">IFERROR($C11*$D11,"")</f>
        <v>936</v>
      </c>
    </row>
    <row r="12" customFormat="false" ht="15" hidden="false" customHeight="false" outlineLevel="0" collapsed="false">
      <c r="A12" s="3" t="s">
        <v>27</v>
      </c>
      <c r="B12" s="3" t="s">
        <v>17</v>
      </c>
      <c r="C12" s="5" t="n">
        <v>1</v>
      </c>
      <c r="D12" s="7" t="n">
        <f aca="false">IFERROR(INDEX(재료단가!$E$4:$E$63,MATCH($B12,재료단가!$A$4:$A$63,0)),"")</f>
        <v>220</v>
      </c>
      <c r="E12" s="11" t="n">
        <f aca="false">IFERROR($C12*$D12,"")</f>
        <v>220</v>
      </c>
    </row>
    <row r="13" customFormat="false" ht="15" hidden="false" customHeight="false" outlineLevel="0" collapsed="false">
      <c r="A13" s="3"/>
      <c r="B13" s="3"/>
      <c r="C13" s="5"/>
      <c r="D13" s="7" t="str">
        <f aca="false">IFERROR(INDEX(재료단가!$E$4:$E$63,MATCH($B13,재료단가!$A$4:$A$63,0)),"")</f>
        <v/>
      </c>
      <c r="E13" s="11" t="str">
        <f aca="false">IFERROR($C13*$D13,"")</f>
        <v/>
      </c>
    </row>
    <row r="14" customFormat="false" ht="15" hidden="false" customHeight="false" outlineLevel="0" collapsed="false">
      <c r="A14" s="3"/>
      <c r="B14" s="3"/>
      <c r="C14" s="5"/>
      <c r="D14" s="7" t="str">
        <f aca="false">IFERROR(INDEX(재료단가!$E$4:$E$63,MATCH($B14,재료단가!$A$4:$A$63,0)),"")</f>
        <v/>
      </c>
      <c r="E14" s="11" t="str">
        <f aca="false">IFERROR($C14*$D14,"")</f>
        <v/>
      </c>
    </row>
    <row r="15" customFormat="false" ht="15" hidden="false" customHeight="false" outlineLevel="0" collapsed="false">
      <c r="A15" s="3"/>
      <c r="B15" s="3"/>
      <c r="C15" s="5"/>
      <c r="D15" s="7" t="str">
        <f aca="false">IFERROR(INDEX(재료단가!$E$4:$E$63,MATCH($B15,재료단가!$A$4:$A$63,0)),"")</f>
        <v/>
      </c>
      <c r="E15" s="11" t="str">
        <f aca="false">IFERROR($C15*$D15,"")</f>
        <v/>
      </c>
    </row>
    <row r="16" customFormat="false" ht="15" hidden="false" customHeight="false" outlineLevel="0" collapsed="false">
      <c r="A16" s="3"/>
      <c r="B16" s="3"/>
      <c r="C16" s="5"/>
      <c r="D16" s="7" t="str">
        <f aca="false">IFERROR(INDEX(재료단가!$E$4:$E$63,MATCH($B16,재료단가!$A$4:$A$63,0)),"")</f>
        <v/>
      </c>
      <c r="E16" s="11" t="str">
        <f aca="false">IFERROR($C16*$D16,"")</f>
        <v/>
      </c>
    </row>
    <row r="17" customFormat="false" ht="15" hidden="false" customHeight="false" outlineLevel="0" collapsed="false">
      <c r="A17" s="3"/>
      <c r="B17" s="3"/>
      <c r="C17" s="5"/>
      <c r="D17" s="7" t="str">
        <f aca="false">IFERROR(INDEX(재료단가!$E$4:$E$63,MATCH($B17,재료단가!$A$4:$A$63,0)),"")</f>
        <v/>
      </c>
      <c r="E17" s="11" t="str">
        <f aca="false">IFERROR($C17*$D17,"")</f>
        <v/>
      </c>
    </row>
    <row r="18" customFormat="false" ht="15" hidden="false" customHeight="false" outlineLevel="0" collapsed="false">
      <c r="A18" s="3"/>
      <c r="B18" s="3"/>
      <c r="C18" s="5"/>
      <c r="D18" s="7" t="str">
        <f aca="false">IFERROR(INDEX(재료단가!$E$4:$E$63,MATCH($B18,재료단가!$A$4:$A$63,0)),"")</f>
        <v/>
      </c>
      <c r="E18" s="11" t="str">
        <f aca="false">IFERROR($C18*$D18,"")</f>
        <v/>
      </c>
    </row>
    <row r="19" customFormat="false" ht="15" hidden="false" customHeight="false" outlineLevel="0" collapsed="false">
      <c r="A19" s="3"/>
      <c r="B19" s="3"/>
      <c r="C19" s="5"/>
      <c r="D19" s="7" t="str">
        <f aca="false">IFERROR(INDEX(재료단가!$E$4:$E$63,MATCH($B19,재료단가!$A$4:$A$63,0)),"")</f>
        <v/>
      </c>
      <c r="E19" s="11" t="str">
        <f aca="false">IFERROR($C19*$D19,"")</f>
        <v/>
      </c>
    </row>
    <row r="20" customFormat="false" ht="15" hidden="false" customHeight="false" outlineLevel="0" collapsed="false">
      <c r="A20" s="3"/>
      <c r="B20" s="3"/>
      <c r="C20" s="5"/>
      <c r="D20" s="7" t="str">
        <f aca="false">IFERROR(INDEX(재료단가!$E$4:$E$63,MATCH($B20,재료단가!$A$4:$A$63,0)),"")</f>
        <v/>
      </c>
      <c r="E20" s="11" t="str">
        <f aca="false">IFERROR($C20*$D20,"")</f>
        <v/>
      </c>
    </row>
    <row r="21" customFormat="false" ht="15" hidden="false" customHeight="false" outlineLevel="0" collapsed="false">
      <c r="A21" s="3"/>
      <c r="B21" s="3"/>
      <c r="C21" s="5"/>
      <c r="D21" s="7" t="str">
        <f aca="false">IFERROR(INDEX(재료단가!$E$4:$E$63,MATCH($B21,재료단가!$A$4:$A$63,0)),"")</f>
        <v/>
      </c>
      <c r="E21" s="11" t="str">
        <f aca="false">IFERROR($C21*$D21,"")</f>
        <v/>
      </c>
    </row>
    <row r="22" customFormat="false" ht="15" hidden="false" customHeight="false" outlineLevel="0" collapsed="false">
      <c r="A22" s="3"/>
      <c r="B22" s="3"/>
      <c r="C22" s="5"/>
      <c r="D22" s="7" t="str">
        <f aca="false">IFERROR(INDEX(재료단가!$E$4:$E$63,MATCH($B22,재료단가!$A$4:$A$63,0)),"")</f>
        <v/>
      </c>
      <c r="E22" s="11" t="str">
        <f aca="false">IFERROR($C22*$D22,"")</f>
        <v/>
      </c>
    </row>
    <row r="23" customFormat="false" ht="15" hidden="false" customHeight="false" outlineLevel="0" collapsed="false">
      <c r="A23" s="3"/>
      <c r="B23" s="3"/>
      <c r="C23" s="5"/>
      <c r="D23" s="7" t="str">
        <f aca="false">IFERROR(INDEX(재료단가!$E$4:$E$63,MATCH($B23,재료단가!$A$4:$A$63,0)),"")</f>
        <v/>
      </c>
      <c r="E23" s="11" t="str">
        <f aca="false">IFERROR($C23*$D23,"")</f>
        <v/>
      </c>
    </row>
    <row r="24" customFormat="false" ht="15" hidden="false" customHeight="false" outlineLevel="0" collapsed="false">
      <c r="A24" s="3"/>
      <c r="B24" s="3"/>
      <c r="C24" s="5"/>
      <c r="D24" s="7" t="str">
        <f aca="false">IFERROR(INDEX(재료단가!$E$4:$E$63,MATCH($B24,재료단가!$A$4:$A$63,0)),"")</f>
        <v/>
      </c>
      <c r="E24" s="11" t="str">
        <f aca="false">IFERROR($C24*$D24,"")</f>
        <v/>
      </c>
    </row>
    <row r="25" customFormat="false" ht="15" hidden="false" customHeight="false" outlineLevel="0" collapsed="false">
      <c r="A25" s="3"/>
      <c r="B25" s="3"/>
      <c r="C25" s="5"/>
      <c r="D25" s="7" t="str">
        <f aca="false">IFERROR(INDEX(재료단가!$E$4:$E$63,MATCH($B25,재료단가!$A$4:$A$63,0)),"")</f>
        <v/>
      </c>
      <c r="E25" s="11" t="str">
        <f aca="false">IFERROR($C25*$D25,"")</f>
        <v/>
      </c>
    </row>
    <row r="26" customFormat="false" ht="15" hidden="false" customHeight="false" outlineLevel="0" collapsed="false">
      <c r="A26" s="3"/>
      <c r="B26" s="3"/>
      <c r="C26" s="5"/>
      <c r="D26" s="7" t="str">
        <f aca="false">IFERROR(INDEX(재료단가!$E$4:$E$63,MATCH($B26,재료단가!$A$4:$A$63,0)),"")</f>
        <v/>
      </c>
      <c r="E26" s="11" t="str">
        <f aca="false">IFERROR($C26*$D26,"")</f>
        <v/>
      </c>
    </row>
    <row r="27" customFormat="false" ht="15" hidden="false" customHeight="false" outlineLevel="0" collapsed="false">
      <c r="A27" s="3"/>
      <c r="B27" s="3"/>
      <c r="C27" s="5"/>
      <c r="D27" s="7" t="str">
        <f aca="false">IFERROR(INDEX(재료단가!$E$4:$E$63,MATCH($B27,재료단가!$A$4:$A$63,0)),"")</f>
        <v/>
      </c>
      <c r="E27" s="11" t="str">
        <f aca="false">IFERROR($C27*$D27,"")</f>
        <v/>
      </c>
    </row>
    <row r="28" customFormat="false" ht="15" hidden="false" customHeight="false" outlineLevel="0" collapsed="false">
      <c r="A28" s="3"/>
      <c r="B28" s="3"/>
      <c r="C28" s="5"/>
      <c r="D28" s="7" t="str">
        <f aca="false">IFERROR(INDEX(재료단가!$E$4:$E$63,MATCH($B28,재료단가!$A$4:$A$63,0)),"")</f>
        <v/>
      </c>
      <c r="E28" s="11" t="str">
        <f aca="false">IFERROR($C28*$D28,"")</f>
        <v/>
      </c>
    </row>
    <row r="29" customFormat="false" ht="15" hidden="false" customHeight="false" outlineLevel="0" collapsed="false">
      <c r="A29" s="3"/>
      <c r="B29" s="3"/>
      <c r="C29" s="5"/>
      <c r="D29" s="7" t="str">
        <f aca="false">IFERROR(INDEX(재료단가!$E$4:$E$63,MATCH($B29,재료단가!$A$4:$A$63,0)),"")</f>
        <v/>
      </c>
      <c r="E29" s="11" t="str">
        <f aca="false">IFERROR($C29*$D29,"")</f>
        <v/>
      </c>
    </row>
    <row r="30" customFormat="false" ht="15" hidden="false" customHeight="false" outlineLevel="0" collapsed="false">
      <c r="A30" s="3"/>
      <c r="B30" s="3"/>
      <c r="C30" s="5"/>
      <c r="D30" s="7" t="str">
        <f aca="false">IFERROR(INDEX(재료단가!$E$4:$E$63,MATCH($B30,재료단가!$A$4:$A$63,0)),"")</f>
        <v/>
      </c>
      <c r="E30" s="11" t="str">
        <f aca="false">IFERROR($C30*$D30,"")</f>
        <v/>
      </c>
    </row>
    <row r="31" customFormat="false" ht="15" hidden="false" customHeight="false" outlineLevel="0" collapsed="false">
      <c r="A31" s="3"/>
      <c r="B31" s="3"/>
      <c r="C31" s="5"/>
      <c r="D31" s="7" t="str">
        <f aca="false">IFERROR(INDEX(재료단가!$E$4:$E$63,MATCH($B31,재료단가!$A$4:$A$63,0)),"")</f>
        <v/>
      </c>
      <c r="E31" s="11" t="str">
        <f aca="false">IFERROR($C31*$D31,"")</f>
        <v/>
      </c>
    </row>
    <row r="32" customFormat="false" ht="15" hidden="false" customHeight="false" outlineLevel="0" collapsed="false">
      <c r="A32" s="3"/>
      <c r="B32" s="3"/>
      <c r="C32" s="5"/>
      <c r="D32" s="7" t="str">
        <f aca="false">IFERROR(INDEX(재료단가!$E$4:$E$63,MATCH($B32,재료단가!$A$4:$A$63,0)),"")</f>
        <v/>
      </c>
      <c r="E32" s="11" t="str">
        <f aca="false">IFERROR($C32*$D32,"")</f>
        <v/>
      </c>
    </row>
    <row r="33" customFormat="false" ht="15" hidden="false" customHeight="false" outlineLevel="0" collapsed="false">
      <c r="A33" s="3"/>
      <c r="B33" s="3"/>
      <c r="C33" s="5"/>
      <c r="D33" s="7" t="str">
        <f aca="false">IFERROR(INDEX(재료단가!$E$4:$E$63,MATCH($B33,재료단가!$A$4:$A$63,0)),"")</f>
        <v/>
      </c>
      <c r="E33" s="11" t="str">
        <f aca="false">IFERROR($C33*$D33,"")</f>
        <v/>
      </c>
    </row>
    <row r="34" customFormat="false" ht="15" hidden="false" customHeight="false" outlineLevel="0" collapsed="false">
      <c r="A34" s="3"/>
      <c r="B34" s="3"/>
      <c r="C34" s="5"/>
      <c r="D34" s="7" t="str">
        <f aca="false">IFERROR(INDEX(재료단가!$E$4:$E$63,MATCH($B34,재료단가!$A$4:$A$63,0)),"")</f>
        <v/>
      </c>
      <c r="E34" s="11" t="str">
        <f aca="false">IFERROR($C34*$D34,"")</f>
        <v/>
      </c>
    </row>
    <row r="35" customFormat="false" ht="15" hidden="false" customHeight="false" outlineLevel="0" collapsed="false">
      <c r="A35" s="3"/>
      <c r="B35" s="3"/>
      <c r="C35" s="5"/>
      <c r="D35" s="7" t="str">
        <f aca="false">IFERROR(INDEX(재료단가!$E$4:$E$63,MATCH($B35,재료단가!$A$4:$A$63,0)),"")</f>
        <v/>
      </c>
      <c r="E35" s="11" t="str">
        <f aca="false">IFERROR($C35*$D35,"")</f>
        <v/>
      </c>
    </row>
    <row r="36" customFormat="false" ht="15" hidden="false" customHeight="false" outlineLevel="0" collapsed="false">
      <c r="A36" s="3"/>
      <c r="B36" s="3"/>
      <c r="C36" s="5"/>
      <c r="D36" s="7" t="str">
        <f aca="false">IFERROR(INDEX(재료단가!$E$4:$E$63,MATCH($B36,재료단가!$A$4:$A$63,0)),"")</f>
        <v/>
      </c>
      <c r="E36" s="11" t="str">
        <f aca="false">IFERROR($C36*$D36,"")</f>
        <v/>
      </c>
    </row>
    <row r="37" customFormat="false" ht="15" hidden="false" customHeight="false" outlineLevel="0" collapsed="false">
      <c r="A37" s="3"/>
      <c r="B37" s="3"/>
      <c r="C37" s="5"/>
      <c r="D37" s="7" t="str">
        <f aca="false">IFERROR(INDEX(재료단가!$E$4:$E$63,MATCH($B37,재료단가!$A$4:$A$63,0)),"")</f>
        <v/>
      </c>
      <c r="E37" s="11" t="str">
        <f aca="false">IFERROR($C37*$D37,"")</f>
        <v/>
      </c>
    </row>
    <row r="38" customFormat="false" ht="15" hidden="false" customHeight="false" outlineLevel="0" collapsed="false">
      <c r="A38" s="3"/>
      <c r="B38" s="3"/>
      <c r="C38" s="5"/>
      <c r="D38" s="7" t="str">
        <f aca="false">IFERROR(INDEX(재료단가!$E$4:$E$63,MATCH($B38,재료단가!$A$4:$A$63,0)),"")</f>
        <v/>
      </c>
      <c r="E38" s="11" t="str">
        <f aca="false">IFERROR($C38*$D38,"")</f>
        <v/>
      </c>
    </row>
    <row r="39" customFormat="false" ht="15" hidden="false" customHeight="false" outlineLevel="0" collapsed="false">
      <c r="A39" s="3"/>
      <c r="B39" s="3"/>
      <c r="C39" s="5"/>
      <c r="D39" s="7" t="str">
        <f aca="false">IFERROR(INDEX(재료단가!$E$4:$E$63,MATCH($B39,재료단가!$A$4:$A$63,0)),"")</f>
        <v/>
      </c>
      <c r="E39" s="11" t="str">
        <f aca="false">IFERROR($C39*$D39,"")</f>
        <v/>
      </c>
    </row>
    <row r="40" customFormat="false" ht="15" hidden="false" customHeight="false" outlineLevel="0" collapsed="false">
      <c r="A40" s="3"/>
      <c r="B40" s="3"/>
      <c r="C40" s="5"/>
      <c r="D40" s="7" t="str">
        <f aca="false">IFERROR(INDEX(재료단가!$E$4:$E$63,MATCH($B40,재료단가!$A$4:$A$63,0)),"")</f>
        <v/>
      </c>
      <c r="E40" s="11" t="str">
        <f aca="false">IFERROR($C40*$D40,"")</f>
        <v/>
      </c>
    </row>
    <row r="41" customFormat="false" ht="15" hidden="false" customHeight="false" outlineLevel="0" collapsed="false">
      <c r="A41" s="3"/>
      <c r="B41" s="3"/>
      <c r="C41" s="5"/>
      <c r="D41" s="7" t="str">
        <f aca="false">IFERROR(INDEX(재료단가!$E$4:$E$63,MATCH($B41,재료단가!$A$4:$A$63,0)),"")</f>
        <v/>
      </c>
      <c r="E41" s="11" t="str">
        <f aca="false">IFERROR($C41*$D41,"")</f>
        <v/>
      </c>
    </row>
    <row r="42" customFormat="false" ht="15" hidden="false" customHeight="false" outlineLevel="0" collapsed="false">
      <c r="A42" s="3"/>
      <c r="B42" s="3"/>
      <c r="C42" s="5"/>
      <c r="D42" s="7" t="str">
        <f aca="false">IFERROR(INDEX(재료단가!$E$4:$E$63,MATCH($B42,재료단가!$A$4:$A$63,0)),"")</f>
        <v/>
      </c>
      <c r="E42" s="11" t="str">
        <f aca="false">IFERROR($C42*$D42,"")</f>
        <v/>
      </c>
    </row>
    <row r="43" customFormat="false" ht="15" hidden="false" customHeight="false" outlineLevel="0" collapsed="false">
      <c r="A43" s="3"/>
      <c r="B43" s="3"/>
      <c r="C43" s="5"/>
      <c r="D43" s="7" t="str">
        <f aca="false">IFERROR(INDEX(재료단가!$E$4:$E$63,MATCH($B43,재료단가!$A$4:$A$63,0)),"")</f>
        <v/>
      </c>
      <c r="E43" s="11" t="str">
        <f aca="false">IFERROR($C43*$D43,"")</f>
        <v/>
      </c>
    </row>
    <row r="44" customFormat="false" ht="15" hidden="false" customHeight="false" outlineLevel="0" collapsed="false">
      <c r="A44" s="3"/>
      <c r="B44" s="3"/>
      <c r="C44" s="5"/>
      <c r="D44" s="7" t="str">
        <f aca="false">IFERROR(INDEX(재료단가!$E$4:$E$63,MATCH($B44,재료단가!$A$4:$A$63,0)),"")</f>
        <v/>
      </c>
      <c r="E44" s="11" t="str">
        <f aca="false">IFERROR($C44*$D44,"")</f>
        <v/>
      </c>
    </row>
    <row r="45" customFormat="false" ht="15" hidden="false" customHeight="false" outlineLevel="0" collapsed="false">
      <c r="A45" s="3"/>
      <c r="B45" s="3"/>
      <c r="C45" s="5"/>
      <c r="D45" s="7" t="str">
        <f aca="false">IFERROR(INDEX(재료단가!$E$4:$E$63,MATCH($B45,재료단가!$A$4:$A$63,0)),"")</f>
        <v/>
      </c>
      <c r="E45" s="11" t="str">
        <f aca="false">IFERROR($C45*$D45,"")</f>
        <v/>
      </c>
    </row>
    <row r="46" customFormat="false" ht="15" hidden="false" customHeight="false" outlineLevel="0" collapsed="false">
      <c r="A46" s="3"/>
      <c r="B46" s="3"/>
      <c r="C46" s="5"/>
      <c r="D46" s="7" t="str">
        <f aca="false">IFERROR(INDEX(재료단가!$E$4:$E$63,MATCH($B46,재료단가!$A$4:$A$63,0)),"")</f>
        <v/>
      </c>
      <c r="E46" s="11" t="str">
        <f aca="false">IFERROR($C46*$D46,"")</f>
        <v/>
      </c>
    </row>
    <row r="47" customFormat="false" ht="15" hidden="false" customHeight="false" outlineLevel="0" collapsed="false">
      <c r="A47" s="3"/>
      <c r="B47" s="3"/>
      <c r="C47" s="5"/>
      <c r="D47" s="7" t="str">
        <f aca="false">IFERROR(INDEX(재료단가!$E$4:$E$63,MATCH($B47,재료단가!$A$4:$A$63,0)),"")</f>
        <v/>
      </c>
      <c r="E47" s="11" t="str">
        <f aca="false">IFERROR($C47*$D47,"")</f>
        <v/>
      </c>
    </row>
    <row r="48" customFormat="false" ht="15" hidden="false" customHeight="false" outlineLevel="0" collapsed="false">
      <c r="A48" s="3"/>
      <c r="B48" s="3"/>
      <c r="C48" s="5"/>
      <c r="D48" s="7" t="str">
        <f aca="false">IFERROR(INDEX(재료단가!$E$4:$E$63,MATCH($B48,재료단가!$A$4:$A$63,0)),"")</f>
        <v/>
      </c>
      <c r="E48" s="11" t="str">
        <f aca="false">IFERROR($C48*$D48,"")</f>
        <v/>
      </c>
    </row>
    <row r="49" customFormat="false" ht="15" hidden="false" customHeight="false" outlineLevel="0" collapsed="false">
      <c r="A49" s="3"/>
      <c r="B49" s="3"/>
      <c r="C49" s="5"/>
      <c r="D49" s="7" t="str">
        <f aca="false">IFERROR(INDEX(재료단가!$E$4:$E$63,MATCH($B49,재료단가!$A$4:$A$63,0)),"")</f>
        <v/>
      </c>
      <c r="E49" s="11" t="str">
        <f aca="false">IFERROR($C49*$D49,"")</f>
        <v/>
      </c>
    </row>
    <row r="50" customFormat="false" ht="15" hidden="false" customHeight="false" outlineLevel="0" collapsed="false">
      <c r="A50" s="3"/>
      <c r="B50" s="3"/>
      <c r="C50" s="5"/>
      <c r="D50" s="7" t="str">
        <f aca="false">IFERROR(INDEX(재료단가!$E$4:$E$63,MATCH($B50,재료단가!$A$4:$A$63,0)),"")</f>
        <v/>
      </c>
      <c r="E50" s="11" t="str">
        <f aca="false">IFERROR($C50*$D50,"")</f>
        <v/>
      </c>
    </row>
    <row r="51" customFormat="false" ht="15" hidden="false" customHeight="false" outlineLevel="0" collapsed="false">
      <c r="A51" s="3"/>
      <c r="B51" s="3"/>
      <c r="C51" s="5"/>
      <c r="D51" s="7" t="str">
        <f aca="false">IFERROR(INDEX(재료단가!$E$4:$E$63,MATCH($B51,재료단가!$A$4:$A$63,0)),"")</f>
        <v/>
      </c>
      <c r="E51" s="11" t="str">
        <f aca="false">IFERROR($C51*$D51,"")</f>
        <v/>
      </c>
    </row>
    <row r="52" customFormat="false" ht="15" hidden="false" customHeight="false" outlineLevel="0" collapsed="false">
      <c r="A52" s="3"/>
      <c r="B52" s="3"/>
      <c r="C52" s="5"/>
      <c r="D52" s="7" t="str">
        <f aca="false">IFERROR(INDEX(재료단가!$E$4:$E$63,MATCH($B52,재료단가!$A$4:$A$63,0)),"")</f>
        <v/>
      </c>
      <c r="E52" s="11" t="str">
        <f aca="false">IFERROR($C52*$D52,"")</f>
        <v/>
      </c>
    </row>
    <row r="53" customFormat="false" ht="15" hidden="false" customHeight="false" outlineLevel="0" collapsed="false">
      <c r="A53" s="3"/>
      <c r="B53" s="3"/>
      <c r="C53" s="5"/>
      <c r="D53" s="7" t="str">
        <f aca="false">IFERROR(INDEX(재료단가!$E$4:$E$63,MATCH($B53,재료단가!$A$4:$A$63,0)),"")</f>
        <v/>
      </c>
      <c r="E53" s="11" t="str">
        <f aca="false">IFERROR($C53*$D53,"")</f>
        <v/>
      </c>
    </row>
    <row r="54" customFormat="false" ht="15" hidden="false" customHeight="false" outlineLevel="0" collapsed="false">
      <c r="A54" s="3"/>
      <c r="B54" s="3"/>
      <c r="C54" s="5"/>
      <c r="D54" s="7" t="str">
        <f aca="false">IFERROR(INDEX(재료단가!$E$4:$E$63,MATCH($B54,재료단가!$A$4:$A$63,0)),"")</f>
        <v/>
      </c>
      <c r="E54" s="11" t="str">
        <f aca="false">IFERROR($C54*$D54,"")</f>
        <v/>
      </c>
    </row>
    <row r="55" customFormat="false" ht="15" hidden="false" customHeight="false" outlineLevel="0" collapsed="false">
      <c r="A55" s="3"/>
      <c r="B55" s="3"/>
      <c r="C55" s="5"/>
      <c r="D55" s="7" t="str">
        <f aca="false">IFERROR(INDEX(재료단가!$E$4:$E$63,MATCH($B55,재료단가!$A$4:$A$63,0)),"")</f>
        <v/>
      </c>
      <c r="E55" s="11" t="str">
        <f aca="false">IFERROR($C55*$D55,"")</f>
        <v/>
      </c>
    </row>
    <row r="56" customFormat="false" ht="15" hidden="false" customHeight="false" outlineLevel="0" collapsed="false">
      <c r="A56" s="3"/>
      <c r="B56" s="3"/>
      <c r="C56" s="5"/>
      <c r="D56" s="7" t="str">
        <f aca="false">IFERROR(INDEX(재료단가!$E$4:$E$63,MATCH($B56,재료단가!$A$4:$A$63,0)),"")</f>
        <v/>
      </c>
      <c r="E56" s="11" t="str">
        <f aca="false">IFERROR($C56*$D56,"")</f>
        <v/>
      </c>
    </row>
    <row r="57" customFormat="false" ht="15" hidden="false" customHeight="false" outlineLevel="0" collapsed="false">
      <c r="A57" s="3"/>
      <c r="B57" s="3"/>
      <c r="C57" s="5"/>
      <c r="D57" s="7" t="str">
        <f aca="false">IFERROR(INDEX(재료단가!$E$4:$E$63,MATCH($B57,재료단가!$A$4:$A$63,0)),"")</f>
        <v/>
      </c>
      <c r="E57" s="11" t="str">
        <f aca="false">IFERROR($C57*$D57,"")</f>
        <v/>
      </c>
    </row>
    <row r="58" customFormat="false" ht="15" hidden="false" customHeight="false" outlineLevel="0" collapsed="false">
      <c r="A58" s="3"/>
      <c r="B58" s="3"/>
      <c r="C58" s="5"/>
      <c r="D58" s="7" t="str">
        <f aca="false">IFERROR(INDEX(재료단가!$E$4:$E$63,MATCH($B58,재료단가!$A$4:$A$63,0)),"")</f>
        <v/>
      </c>
      <c r="E58" s="11" t="str">
        <f aca="false">IFERROR($C58*$D58,"")</f>
        <v/>
      </c>
    </row>
    <row r="59" customFormat="false" ht="15" hidden="false" customHeight="false" outlineLevel="0" collapsed="false">
      <c r="A59" s="3"/>
      <c r="B59" s="3"/>
      <c r="C59" s="5"/>
      <c r="D59" s="7" t="str">
        <f aca="false">IFERROR(INDEX(재료단가!$E$4:$E$63,MATCH($B59,재료단가!$A$4:$A$63,0)),"")</f>
        <v/>
      </c>
      <c r="E59" s="11" t="str">
        <f aca="false">IFERROR($C59*$D59,"")</f>
        <v/>
      </c>
    </row>
    <row r="60" customFormat="false" ht="15" hidden="false" customHeight="false" outlineLevel="0" collapsed="false">
      <c r="A60" s="3"/>
      <c r="B60" s="3"/>
      <c r="C60" s="5"/>
      <c r="D60" s="7" t="str">
        <f aca="false">IFERROR(INDEX(재료단가!$E$4:$E$63,MATCH($B60,재료단가!$A$4:$A$63,0)),"")</f>
        <v/>
      </c>
      <c r="E60" s="11" t="str">
        <f aca="false">IFERROR($C60*$D60,"")</f>
        <v/>
      </c>
    </row>
    <row r="61" customFormat="false" ht="15" hidden="false" customHeight="false" outlineLevel="0" collapsed="false">
      <c r="A61" s="3"/>
      <c r="B61" s="3"/>
      <c r="C61" s="5"/>
      <c r="D61" s="7" t="str">
        <f aca="false">IFERROR(INDEX(재료단가!$E$4:$E$63,MATCH($B61,재료단가!$A$4:$A$63,0)),"")</f>
        <v/>
      </c>
      <c r="E61" s="11" t="str">
        <f aca="false">IFERROR($C61*$D61,"")</f>
        <v/>
      </c>
    </row>
    <row r="62" customFormat="false" ht="15" hidden="false" customHeight="false" outlineLevel="0" collapsed="false">
      <c r="A62" s="3"/>
      <c r="B62" s="3"/>
      <c r="C62" s="5"/>
      <c r="D62" s="7" t="str">
        <f aca="false">IFERROR(INDEX(재료단가!$E$4:$E$63,MATCH($B62,재료단가!$A$4:$A$63,0)),"")</f>
        <v/>
      </c>
      <c r="E62" s="11" t="str">
        <f aca="false">IFERROR($C62*$D62,"")</f>
        <v/>
      </c>
    </row>
    <row r="63" customFormat="false" ht="15" hidden="false" customHeight="false" outlineLevel="0" collapsed="false">
      <c r="A63" s="3"/>
      <c r="B63" s="3"/>
      <c r="C63" s="5"/>
      <c r="D63" s="7" t="str">
        <f aca="false">IFERROR(INDEX(재료단가!$E$4:$E$63,MATCH($B63,재료단가!$A$4:$A$63,0)),"")</f>
        <v/>
      </c>
      <c r="E63" s="11" t="str">
        <f aca="false">IFERROR($C63*$D63,"")</f>
        <v/>
      </c>
    </row>
    <row r="64" customFormat="false" ht="15" hidden="false" customHeight="false" outlineLevel="0" collapsed="false">
      <c r="A64" s="3"/>
      <c r="B64" s="3"/>
      <c r="C64" s="5"/>
      <c r="D64" s="7" t="str">
        <f aca="false">IFERROR(INDEX(재료단가!$E$4:$E$63,MATCH($B64,재료단가!$A$4:$A$63,0)),"")</f>
        <v/>
      </c>
      <c r="E64" s="11" t="str">
        <f aca="false">IFERROR($C64*$D64,"")</f>
        <v/>
      </c>
    </row>
    <row r="65" customFormat="false" ht="15" hidden="false" customHeight="false" outlineLevel="0" collapsed="false">
      <c r="A65" s="3"/>
      <c r="B65" s="3"/>
      <c r="C65" s="5"/>
      <c r="D65" s="7" t="str">
        <f aca="false">IFERROR(INDEX(재료단가!$E$4:$E$63,MATCH($B65,재료단가!$A$4:$A$63,0)),"")</f>
        <v/>
      </c>
      <c r="E65" s="11" t="str">
        <f aca="false">IFERROR($C65*$D65,"")</f>
        <v/>
      </c>
    </row>
    <row r="66" customFormat="false" ht="15" hidden="false" customHeight="false" outlineLevel="0" collapsed="false">
      <c r="A66" s="3"/>
      <c r="B66" s="3"/>
      <c r="C66" s="5"/>
      <c r="D66" s="7" t="str">
        <f aca="false">IFERROR(INDEX(재료단가!$E$4:$E$63,MATCH($B66,재료단가!$A$4:$A$63,0)),"")</f>
        <v/>
      </c>
      <c r="E66" s="11" t="str">
        <f aca="false">IFERROR($C66*$D66,"")</f>
        <v/>
      </c>
    </row>
    <row r="67" customFormat="false" ht="15" hidden="false" customHeight="false" outlineLevel="0" collapsed="false">
      <c r="A67" s="3"/>
      <c r="B67" s="3"/>
      <c r="C67" s="5"/>
      <c r="D67" s="7" t="str">
        <f aca="false">IFERROR(INDEX(재료단가!$E$4:$E$63,MATCH($B67,재료단가!$A$4:$A$63,0)),"")</f>
        <v/>
      </c>
      <c r="E67" s="11" t="str">
        <f aca="false">IFERROR($C67*$D67,"")</f>
        <v/>
      </c>
    </row>
    <row r="68" customFormat="false" ht="15" hidden="false" customHeight="false" outlineLevel="0" collapsed="false">
      <c r="A68" s="3"/>
      <c r="B68" s="3"/>
      <c r="C68" s="5"/>
      <c r="D68" s="7" t="str">
        <f aca="false">IFERROR(INDEX(재료단가!$E$4:$E$63,MATCH($B68,재료단가!$A$4:$A$63,0)),"")</f>
        <v/>
      </c>
      <c r="E68" s="11" t="str">
        <f aca="false">IFERROR($C68*$D68,"")</f>
        <v/>
      </c>
    </row>
    <row r="69" customFormat="false" ht="15" hidden="false" customHeight="false" outlineLevel="0" collapsed="false">
      <c r="A69" s="3"/>
      <c r="B69" s="3"/>
      <c r="C69" s="5"/>
      <c r="D69" s="7" t="str">
        <f aca="false">IFERROR(INDEX(재료단가!$E$4:$E$63,MATCH($B69,재료단가!$A$4:$A$63,0)),"")</f>
        <v/>
      </c>
      <c r="E69" s="11" t="str">
        <f aca="false">IFERROR($C69*$D69,"")</f>
        <v/>
      </c>
    </row>
    <row r="70" customFormat="false" ht="15" hidden="false" customHeight="false" outlineLevel="0" collapsed="false">
      <c r="A70" s="3"/>
      <c r="B70" s="3"/>
      <c r="C70" s="5"/>
      <c r="D70" s="7" t="str">
        <f aca="false">IFERROR(INDEX(재료단가!$E$4:$E$63,MATCH($B70,재료단가!$A$4:$A$63,0)),"")</f>
        <v/>
      </c>
      <c r="E70" s="11" t="str">
        <f aca="false">IFERROR($C70*$D70,"")</f>
        <v/>
      </c>
    </row>
    <row r="71" customFormat="false" ht="15" hidden="false" customHeight="false" outlineLevel="0" collapsed="false">
      <c r="A71" s="3"/>
      <c r="B71" s="3"/>
      <c r="C71" s="5"/>
      <c r="D71" s="7" t="str">
        <f aca="false">IFERROR(INDEX(재료단가!$E$4:$E$63,MATCH($B71,재료단가!$A$4:$A$63,0)),"")</f>
        <v/>
      </c>
      <c r="E71" s="11" t="str">
        <f aca="false">IFERROR($C71*$D71,"")</f>
        <v/>
      </c>
    </row>
    <row r="72" customFormat="false" ht="15" hidden="false" customHeight="false" outlineLevel="0" collapsed="false">
      <c r="A72" s="3"/>
      <c r="B72" s="3"/>
      <c r="C72" s="5"/>
      <c r="D72" s="7" t="str">
        <f aca="false">IFERROR(INDEX(재료단가!$E$4:$E$63,MATCH($B72,재료단가!$A$4:$A$63,0)),"")</f>
        <v/>
      </c>
      <c r="E72" s="11" t="str">
        <f aca="false">IFERROR($C72*$D72,"")</f>
        <v/>
      </c>
    </row>
    <row r="73" customFormat="false" ht="15" hidden="false" customHeight="false" outlineLevel="0" collapsed="false">
      <c r="A73" s="3"/>
      <c r="B73" s="3"/>
      <c r="C73" s="5"/>
      <c r="D73" s="7" t="str">
        <f aca="false">IFERROR(INDEX(재료단가!$E$4:$E$63,MATCH($B73,재료단가!$A$4:$A$63,0)),"")</f>
        <v/>
      </c>
      <c r="E73" s="11" t="str">
        <f aca="false">IFERROR($C73*$D73,"")</f>
        <v/>
      </c>
    </row>
    <row r="74" customFormat="false" ht="15" hidden="false" customHeight="false" outlineLevel="0" collapsed="false">
      <c r="A74" s="3"/>
      <c r="B74" s="3"/>
      <c r="C74" s="5"/>
      <c r="D74" s="7" t="str">
        <f aca="false">IFERROR(INDEX(재료단가!$E$4:$E$63,MATCH($B74,재료단가!$A$4:$A$63,0)),"")</f>
        <v/>
      </c>
      <c r="E74" s="11" t="str">
        <f aca="false">IFERROR($C74*$D74,"")</f>
        <v/>
      </c>
    </row>
    <row r="75" customFormat="false" ht="15" hidden="false" customHeight="false" outlineLevel="0" collapsed="false">
      <c r="A75" s="3"/>
      <c r="B75" s="3"/>
      <c r="C75" s="5"/>
      <c r="D75" s="7" t="str">
        <f aca="false">IFERROR(INDEX(재료단가!$E$4:$E$63,MATCH($B75,재료단가!$A$4:$A$63,0)),"")</f>
        <v/>
      </c>
      <c r="E75" s="11" t="str">
        <f aca="false">IFERROR($C75*$D75,"")</f>
        <v/>
      </c>
    </row>
    <row r="76" customFormat="false" ht="15" hidden="false" customHeight="false" outlineLevel="0" collapsed="false">
      <c r="A76" s="3"/>
      <c r="B76" s="3"/>
      <c r="C76" s="5"/>
      <c r="D76" s="7" t="str">
        <f aca="false">IFERROR(INDEX(재료단가!$E$4:$E$63,MATCH($B76,재료단가!$A$4:$A$63,0)),"")</f>
        <v/>
      </c>
      <c r="E76" s="11" t="str">
        <f aca="false">IFERROR($C76*$D76,"")</f>
        <v/>
      </c>
    </row>
    <row r="77" customFormat="false" ht="15" hidden="false" customHeight="false" outlineLevel="0" collapsed="false">
      <c r="A77" s="3"/>
      <c r="B77" s="3"/>
      <c r="C77" s="5"/>
      <c r="D77" s="7" t="str">
        <f aca="false">IFERROR(INDEX(재료단가!$E$4:$E$63,MATCH($B77,재료단가!$A$4:$A$63,0)),"")</f>
        <v/>
      </c>
      <c r="E77" s="11" t="str">
        <f aca="false">IFERROR($C77*$D77,"")</f>
        <v/>
      </c>
    </row>
    <row r="78" customFormat="false" ht="15" hidden="false" customHeight="false" outlineLevel="0" collapsed="false">
      <c r="A78" s="3"/>
      <c r="B78" s="3"/>
      <c r="C78" s="5"/>
      <c r="D78" s="7" t="str">
        <f aca="false">IFERROR(INDEX(재료단가!$E$4:$E$63,MATCH($B78,재료단가!$A$4:$A$63,0)),"")</f>
        <v/>
      </c>
      <c r="E78" s="11" t="str">
        <f aca="false">IFERROR($C78*$D78,"")</f>
        <v/>
      </c>
    </row>
    <row r="79" customFormat="false" ht="15" hidden="false" customHeight="false" outlineLevel="0" collapsed="false">
      <c r="A79" s="3"/>
      <c r="B79" s="3"/>
      <c r="C79" s="5"/>
      <c r="D79" s="7" t="str">
        <f aca="false">IFERROR(INDEX(재료단가!$E$4:$E$63,MATCH($B79,재료단가!$A$4:$A$63,0)),"")</f>
        <v/>
      </c>
      <c r="E79" s="11" t="str">
        <f aca="false">IFERROR($C79*$D79,"")</f>
        <v/>
      </c>
    </row>
    <row r="80" customFormat="false" ht="15" hidden="false" customHeight="false" outlineLevel="0" collapsed="false">
      <c r="A80" s="3"/>
      <c r="B80" s="3"/>
      <c r="C80" s="5"/>
      <c r="D80" s="7" t="str">
        <f aca="false">IFERROR(INDEX(재료단가!$E$4:$E$63,MATCH($B80,재료단가!$A$4:$A$63,0)),"")</f>
        <v/>
      </c>
      <c r="E80" s="11" t="str">
        <f aca="false">IFERROR($C80*$D80,"")</f>
        <v/>
      </c>
    </row>
    <row r="81" customFormat="false" ht="15" hidden="false" customHeight="false" outlineLevel="0" collapsed="false">
      <c r="A81" s="3"/>
      <c r="B81" s="3"/>
      <c r="C81" s="5"/>
      <c r="D81" s="7" t="str">
        <f aca="false">IFERROR(INDEX(재료단가!$E$4:$E$63,MATCH($B81,재료단가!$A$4:$A$63,0)),"")</f>
        <v/>
      </c>
      <c r="E81" s="11" t="str">
        <f aca="false">IFERROR($C81*$D81,"")</f>
        <v/>
      </c>
    </row>
    <row r="82" customFormat="false" ht="15" hidden="false" customHeight="false" outlineLevel="0" collapsed="false">
      <c r="A82" s="3"/>
      <c r="B82" s="3"/>
      <c r="C82" s="5"/>
      <c r="D82" s="7" t="str">
        <f aca="false">IFERROR(INDEX(재료단가!$E$4:$E$63,MATCH($B82,재료단가!$A$4:$A$63,0)),"")</f>
        <v/>
      </c>
      <c r="E82" s="11" t="str">
        <f aca="false">IFERROR($C82*$D82,"")</f>
        <v/>
      </c>
    </row>
    <row r="83" customFormat="false" ht="15" hidden="false" customHeight="false" outlineLevel="0" collapsed="false">
      <c r="A83" s="3"/>
      <c r="B83" s="3"/>
      <c r="C83" s="5"/>
      <c r="D83" s="7" t="str">
        <f aca="false">IFERROR(INDEX(재료단가!$E$4:$E$63,MATCH($B83,재료단가!$A$4:$A$63,0)),"")</f>
        <v/>
      </c>
      <c r="E83" s="11" t="str">
        <f aca="false">IFERROR($C83*$D83,"")</f>
        <v/>
      </c>
    </row>
    <row r="84" customFormat="false" ht="15" hidden="false" customHeight="false" outlineLevel="0" collapsed="false">
      <c r="A84" s="3"/>
      <c r="B84" s="3"/>
      <c r="C84" s="5"/>
      <c r="D84" s="7" t="str">
        <f aca="false">IFERROR(INDEX(재료단가!$E$4:$E$63,MATCH($B84,재료단가!$A$4:$A$63,0)),"")</f>
        <v/>
      </c>
      <c r="E84" s="11" t="str">
        <f aca="false">IFERROR($C84*$D84,"")</f>
        <v/>
      </c>
    </row>
    <row r="85" customFormat="false" ht="15" hidden="false" customHeight="false" outlineLevel="0" collapsed="false">
      <c r="A85" s="3"/>
      <c r="B85" s="3"/>
      <c r="C85" s="5"/>
      <c r="D85" s="7" t="str">
        <f aca="false">IFERROR(INDEX(재료단가!$E$4:$E$63,MATCH($B85,재료단가!$A$4:$A$63,0)),"")</f>
        <v/>
      </c>
      <c r="E85" s="11" t="str">
        <f aca="false">IFERROR($C85*$D85,"")</f>
        <v/>
      </c>
    </row>
    <row r="86" customFormat="false" ht="15" hidden="false" customHeight="false" outlineLevel="0" collapsed="false">
      <c r="A86" s="3"/>
      <c r="B86" s="3"/>
      <c r="C86" s="5"/>
      <c r="D86" s="7" t="str">
        <f aca="false">IFERROR(INDEX(재료단가!$E$4:$E$63,MATCH($B86,재료단가!$A$4:$A$63,0)),"")</f>
        <v/>
      </c>
      <c r="E86" s="11" t="str">
        <f aca="false">IFERROR($C86*$D86,"")</f>
        <v/>
      </c>
    </row>
    <row r="87" customFormat="false" ht="15" hidden="false" customHeight="false" outlineLevel="0" collapsed="false">
      <c r="A87" s="3"/>
      <c r="B87" s="3"/>
      <c r="C87" s="5"/>
      <c r="D87" s="7" t="str">
        <f aca="false">IFERROR(INDEX(재료단가!$E$4:$E$63,MATCH($B87,재료단가!$A$4:$A$63,0)),"")</f>
        <v/>
      </c>
      <c r="E87" s="11" t="str">
        <f aca="false">IFERROR($C87*$D87,"")</f>
        <v/>
      </c>
    </row>
    <row r="88" customFormat="false" ht="15" hidden="false" customHeight="false" outlineLevel="0" collapsed="false">
      <c r="A88" s="3"/>
      <c r="B88" s="3"/>
      <c r="C88" s="5"/>
      <c r="D88" s="7" t="str">
        <f aca="false">IFERROR(INDEX(재료단가!$E$4:$E$63,MATCH($B88,재료단가!$A$4:$A$63,0)),"")</f>
        <v/>
      </c>
      <c r="E88" s="11" t="str">
        <f aca="false">IFERROR($C88*$D88,"")</f>
        <v/>
      </c>
    </row>
    <row r="89" customFormat="false" ht="15" hidden="false" customHeight="false" outlineLevel="0" collapsed="false">
      <c r="A89" s="3"/>
      <c r="B89" s="3"/>
      <c r="C89" s="5"/>
      <c r="D89" s="7" t="str">
        <f aca="false">IFERROR(INDEX(재료단가!$E$4:$E$63,MATCH($B89,재료단가!$A$4:$A$63,0)),"")</f>
        <v/>
      </c>
      <c r="E89" s="11" t="str">
        <f aca="false">IFERROR($C89*$D89,"")</f>
        <v/>
      </c>
    </row>
    <row r="90" customFormat="false" ht="15" hidden="false" customHeight="false" outlineLevel="0" collapsed="false">
      <c r="A90" s="3"/>
      <c r="B90" s="3"/>
      <c r="C90" s="5"/>
      <c r="D90" s="7" t="str">
        <f aca="false">IFERROR(INDEX(재료단가!$E$4:$E$63,MATCH($B90,재료단가!$A$4:$A$63,0)),"")</f>
        <v/>
      </c>
      <c r="E90" s="11" t="str">
        <f aca="false">IFERROR($C90*$D90,"")</f>
        <v/>
      </c>
    </row>
    <row r="91" customFormat="false" ht="15" hidden="false" customHeight="false" outlineLevel="0" collapsed="false">
      <c r="A91" s="3"/>
      <c r="B91" s="3"/>
      <c r="C91" s="5"/>
      <c r="D91" s="7" t="str">
        <f aca="false">IFERROR(INDEX(재료단가!$E$4:$E$63,MATCH($B91,재료단가!$A$4:$A$63,0)),"")</f>
        <v/>
      </c>
      <c r="E91" s="11" t="str">
        <f aca="false">IFERROR($C91*$D91,"")</f>
        <v/>
      </c>
    </row>
    <row r="92" customFormat="false" ht="15" hidden="false" customHeight="false" outlineLevel="0" collapsed="false">
      <c r="A92" s="3"/>
      <c r="B92" s="3"/>
      <c r="C92" s="5"/>
      <c r="D92" s="7" t="str">
        <f aca="false">IFERROR(INDEX(재료단가!$E$4:$E$63,MATCH($B92,재료단가!$A$4:$A$63,0)),"")</f>
        <v/>
      </c>
      <c r="E92" s="11" t="str">
        <f aca="false">IFERROR($C92*$D92,"")</f>
        <v/>
      </c>
    </row>
    <row r="93" customFormat="false" ht="15" hidden="false" customHeight="false" outlineLevel="0" collapsed="false">
      <c r="A93" s="3"/>
      <c r="B93" s="3"/>
      <c r="C93" s="5"/>
      <c r="D93" s="7" t="str">
        <f aca="false">IFERROR(INDEX(재료단가!$E$4:$E$63,MATCH($B93,재료단가!$A$4:$A$63,0)),"")</f>
        <v/>
      </c>
      <c r="E93" s="11" t="str">
        <f aca="false">IFERROR($C93*$D93,"")</f>
        <v/>
      </c>
    </row>
    <row r="94" customFormat="false" ht="15" hidden="false" customHeight="false" outlineLevel="0" collapsed="false">
      <c r="A94" s="3"/>
      <c r="B94" s="3"/>
      <c r="C94" s="5"/>
      <c r="D94" s="7" t="str">
        <f aca="false">IFERROR(INDEX(재료단가!$E$4:$E$63,MATCH($B94,재료단가!$A$4:$A$63,0)),"")</f>
        <v/>
      </c>
      <c r="E94" s="11" t="str">
        <f aca="false">IFERROR($C94*$D94,"")</f>
        <v/>
      </c>
    </row>
    <row r="95" customFormat="false" ht="15" hidden="false" customHeight="false" outlineLevel="0" collapsed="false">
      <c r="A95" s="3"/>
      <c r="B95" s="3"/>
      <c r="C95" s="5"/>
      <c r="D95" s="7" t="str">
        <f aca="false">IFERROR(INDEX(재료단가!$E$4:$E$63,MATCH($B95,재료단가!$A$4:$A$63,0)),"")</f>
        <v/>
      </c>
      <c r="E95" s="11" t="str">
        <f aca="false">IFERROR($C95*$D95,"")</f>
        <v/>
      </c>
    </row>
    <row r="96" customFormat="false" ht="15" hidden="false" customHeight="false" outlineLevel="0" collapsed="false">
      <c r="A96" s="3"/>
      <c r="B96" s="3"/>
      <c r="C96" s="5"/>
      <c r="D96" s="7" t="str">
        <f aca="false">IFERROR(INDEX(재료단가!$E$4:$E$63,MATCH($B96,재료단가!$A$4:$A$63,0)),"")</f>
        <v/>
      </c>
      <c r="E96" s="11" t="str">
        <f aca="false">IFERROR($C96*$D96,"")</f>
        <v/>
      </c>
    </row>
    <row r="97" customFormat="false" ht="15" hidden="false" customHeight="false" outlineLevel="0" collapsed="false">
      <c r="A97" s="3"/>
      <c r="B97" s="3"/>
      <c r="C97" s="5"/>
      <c r="D97" s="7" t="str">
        <f aca="false">IFERROR(INDEX(재료단가!$E$4:$E$63,MATCH($B97,재료단가!$A$4:$A$63,0)),"")</f>
        <v/>
      </c>
      <c r="E97" s="11" t="str">
        <f aca="false">IFERROR($C97*$D97,"")</f>
        <v/>
      </c>
    </row>
    <row r="98" customFormat="false" ht="15" hidden="false" customHeight="false" outlineLevel="0" collapsed="false">
      <c r="A98" s="3"/>
      <c r="B98" s="3"/>
      <c r="C98" s="5"/>
      <c r="D98" s="7" t="str">
        <f aca="false">IFERROR(INDEX(재료단가!$E$4:$E$63,MATCH($B98,재료단가!$A$4:$A$63,0)),"")</f>
        <v/>
      </c>
      <c r="E98" s="11" t="str">
        <f aca="false">IFERROR($C98*$D98,"")</f>
        <v/>
      </c>
    </row>
    <row r="99" customFormat="false" ht="15" hidden="false" customHeight="false" outlineLevel="0" collapsed="false">
      <c r="A99" s="3"/>
      <c r="B99" s="3"/>
      <c r="C99" s="5"/>
      <c r="D99" s="7" t="str">
        <f aca="false">IFERROR(INDEX(재료단가!$E$4:$E$63,MATCH($B99,재료단가!$A$4:$A$63,0)),"")</f>
        <v/>
      </c>
      <c r="E99" s="11" t="str">
        <f aca="false">IFERROR($C99*$D99,"")</f>
        <v/>
      </c>
    </row>
    <row r="100" customFormat="false" ht="15" hidden="false" customHeight="false" outlineLevel="0" collapsed="false">
      <c r="A100" s="3"/>
      <c r="B100" s="3"/>
      <c r="C100" s="5"/>
      <c r="D100" s="7" t="str">
        <f aca="false">IFERROR(INDEX(재료단가!$E$4:$E$63,MATCH($B100,재료단가!$A$4:$A$63,0)),"")</f>
        <v/>
      </c>
      <c r="E100" s="11" t="str">
        <f aca="false">IFERROR($C100*$D100,"")</f>
        <v/>
      </c>
    </row>
    <row r="101" customFormat="false" ht="15" hidden="false" customHeight="false" outlineLevel="0" collapsed="false">
      <c r="A101" s="3"/>
      <c r="B101" s="3"/>
      <c r="C101" s="5"/>
      <c r="D101" s="7" t="str">
        <f aca="false">IFERROR(INDEX(재료단가!$E$4:$E$63,MATCH($B101,재료단가!$A$4:$A$63,0)),"")</f>
        <v/>
      </c>
      <c r="E101" s="11" t="str">
        <f aca="false">IFERROR($C101*$D101,"")</f>
        <v/>
      </c>
    </row>
    <row r="102" customFormat="false" ht="15" hidden="false" customHeight="false" outlineLevel="0" collapsed="false">
      <c r="A102" s="3"/>
      <c r="B102" s="3"/>
      <c r="C102" s="5"/>
      <c r="D102" s="7" t="str">
        <f aca="false">IFERROR(INDEX(재료단가!$E$4:$E$63,MATCH($B102,재료단가!$A$4:$A$63,0)),"")</f>
        <v/>
      </c>
      <c r="E102" s="11" t="str">
        <f aca="false">IFERROR($C102*$D102,"")</f>
        <v/>
      </c>
    </row>
    <row r="103" customFormat="false" ht="15" hidden="false" customHeight="false" outlineLevel="0" collapsed="false">
      <c r="A103" s="3"/>
      <c r="B103" s="3"/>
      <c r="C103" s="5"/>
      <c r="D103" s="7" t="str">
        <f aca="false">IFERROR(INDEX(재료단가!$E$4:$E$63,MATCH($B103,재료단가!$A$4:$A$63,0)),"")</f>
        <v/>
      </c>
      <c r="E103" s="11" t="str">
        <f aca="false">IFERROR($C103*$D103,"")</f>
        <v/>
      </c>
    </row>
    <row r="104" customFormat="false" ht="15" hidden="false" customHeight="false" outlineLevel="0" collapsed="false">
      <c r="A104" s="3"/>
      <c r="B104" s="3"/>
      <c r="C104" s="5"/>
      <c r="D104" s="7" t="str">
        <f aca="false">IFERROR(INDEX(재료단가!$E$4:$E$63,MATCH($B104,재료단가!$A$4:$A$63,0)),"")</f>
        <v/>
      </c>
      <c r="E104" s="11" t="str">
        <f aca="false">IFERROR($C104*$D104,"")</f>
        <v/>
      </c>
    </row>
    <row r="105" customFormat="false" ht="15" hidden="false" customHeight="false" outlineLevel="0" collapsed="false">
      <c r="A105" s="3"/>
      <c r="B105" s="3"/>
      <c r="C105" s="5"/>
      <c r="D105" s="7" t="str">
        <f aca="false">IFERROR(INDEX(재료단가!$E$4:$E$63,MATCH($B105,재료단가!$A$4:$A$63,0)),"")</f>
        <v/>
      </c>
      <c r="E105" s="11" t="str">
        <f aca="false">IFERROR($C105*$D105,"")</f>
        <v/>
      </c>
    </row>
    <row r="106" customFormat="false" ht="15" hidden="false" customHeight="false" outlineLevel="0" collapsed="false">
      <c r="A106" s="3"/>
      <c r="B106" s="3"/>
      <c r="C106" s="5"/>
      <c r="D106" s="7" t="str">
        <f aca="false">IFERROR(INDEX(재료단가!$E$4:$E$63,MATCH($B106,재료단가!$A$4:$A$63,0)),"")</f>
        <v/>
      </c>
      <c r="E106" s="11" t="str">
        <f aca="false">IFERROR($C106*$D106,"")</f>
        <v/>
      </c>
    </row>
    <row r="107" customFormat="false" ht="15" hidden="false" customHeight="false" outlineLevel="0" collapsed="false">
      <c r="A107" s="3"/>
      <c r="B107" s="3"/>
      <c r="C107" s="5"/>
      <c r="D107" s="7" t="str">
        <f aca="false">IFERROR(INDEX(재료단가!$E$4:$E$63,MATCH($B107,재료단가!$A$4:$A$63,0)),"")</f>
        <v/>
      </c>
      <c r="E107" s="11" t="str">
        <f aca="false">IFERROR($C107*$D107,"")</f>
        <v/>
      </c>
    </row>
    <row r="108" customFormat="false" ht="15" hidden="false" customHeight="false" outlineLevel="0" collapsed="false">
      <c r="A108" s="3"/>
      <c r="B108" s="3"/>
      <c r="C108" s="5"/>
      <c r="D108" s="7" t="str">
        <f aca="false">IFERROR(INDEX(재료단가!$E$4:$E$63,MATCH($B108,재료단가!$A$4:$A$63,0)),"")</f>
        <v/>
      </c>
      <c r="E108" s="11" t="str">
        <f aca="false">IFERROR($C108*$D108,"")</f>
        <v/>
      </c>
    </row>
    <row r="109" customFormat="false" ht="15" hidden="false" customHeight="false" outlineLevel="0" collapsed="false">
      <c r="A109" s="3"/>
      <c r="B109" s="3"/>
      <c r="C109" s="5"/>
      <c r="D109" s="7" t="str">
        <f aca="false">IFERROR(INDEX(재료단가!$E$4:$E$63,MATCH($B109,재료단가!$A$4:$A$63,0)),"")</f>
        <v/>
      </c>
      <c r="E109" s="11" t="str">
        <f aca="false">IFERROR($C109*$D109,"")</f>
        <v/>
      </c>
    </row>
    <row r="110" customFormat="false" ht="15" hidden="false" customHeight="false" outlineLevel="0" collapsed="false">
      <c r="A110" s="3"/>
      <c r="B110" s="3"/>
      <c r="C110" s="5"/>
      <c r="D110" s="7" t="str">
        <f aca="false">IFERROR(INDEX(재료단가!$E$4:$E$63,MATCH($B110,재료단가!$A$4:$A$63,0)),"")</f>
        <v/>
      </c>
      <c r="E110" s="11" t="str">
        <f aca="false">IFERROR($C110*$D110,"")</f>
        <v/>
      </c>
    </row>
    <row r="111" customFormat="false" ht="15" hidden="false" customHeight="false" outlineLevel="0" collapsed="false">
      <c r="A111" s="3"/>
      <c r="B111" s="3"/>
      <c r="C111" s="5"/>
      <c r="D111" s="7" t="str">
        <f aca="false">IFERROR(INDEX(재료단가!$E$4:$E$63,MATCH($B111,재료단가!$A$4:$A$63,0)),"")</f>
        <v/>
      </c>
      <c r="E111" s="11" t="str">
        <f aca="false">IFERROR($C111*$D111,"")</f>
        <v/>
      </c>
    </row>
    <row r="112" customFormat="false" ht="15" hidden="false" customHeight="false" outlineLevel="0" collapsed="false">
      <c r="A112" s="3"/>
      <c r="B112" s="3"/>
      <c r="C112" s="5"/>
      <c r="D112" s="7" t="str">
        <f aca="false">IFERROR(INDEX(재료단가!$E$4:$E$63,MATCH($B112,재료단가!$A$4:$A$63,0)),"")</f>
        <v/>
      </c>
      <c r="E112" s="11" t="str">
        <f aca="false">IFERROR($C112*$D112,"")</f>
        <v/>
      </c>
    </row>
    <row r="113" customFormat="false" ht="15" hidden="false" customHeight="false" outlineLevel="0" collapsed="false">
      <c r="A113" s="3"/>
      <c r="B113" s="3"/>
      <c r="C113" s="5"/>
      <c r="D113" s="7" t="str">
        <f aca="false">IFERROR(INDEX(재료단가!$E$4:$E$63,MATCH($B113,재료단가!$A$4:$A$63,0)),"")</f>
        <v/>
      </c>
      <c r="E113" s="11" t="str">
        <f aca="false">IFERROR($C113*$D113,"")</f>
        <v/>
      </c>
    </row>
    <row r="114" customFormat="false" ht="15" hidden="false" customHeight="false" outlineLevel="0" collapsed="false">
      <c r="A114" s="3"/>
      <c r="B114" s="3"/>
      <c r="C114" s="5"/>
      <c r="D114" s="7" t="str">
        <f aca="false">IFERROR(INDEX(재료단가!$E$4:$E$63,MATCH($B114,재료단가!$A$4:$A$63,0)),"")</f>
        <v/>
      </c>
      <c r="E114" s="11" t="str">
        <f aca="false">IFERROR($C114*$D114,"")</f>
        <v/>
      </c>
    </row>
    <row r="115" customFormat="false" ht="15" hidden="false" customHeight="false" outlineLevel="0" collapsed="false">
      <c r="A115" s="3"/>
      <c r="B115" s="3"/>
      <c r="C115" s="5"/>
      <c r="D115" s="7" t="str">
        <f aca="false">IFERROR(INDEX(재료단가!$E$4:$E$63,MATCH($B115,재료단가!$A$4:$A$63,0)),"")</f>
        <v/>
      </c>
      <c r="E115" s="11" t="str">
        <f aca="false">IFERROR($C115*$D115,"")</f>
        <v/>
      </c>
    </row>
    <row r="116" customFormat="false" ht="15" hidden="false" customHeight="false" outlineLevel="0" collapsed="false">
      <c r="A116" s="3"/>
      <c r="B116" s="3"/>
      <c r="C116" s="5"/>
      <c r="D116" s="7" t="str">
        <f aca="false">IFERROR(INDEX(재료단가!$E$4:$E$63,MATCH($B116,재료단가!$A$4:$A$63,0)),"")</f>
        <v/>
      </c>
      <c r="E116" s="11" t="str">
        <f aca="false">IFERROR($C116*$D116,"")</f>
        <v/>
      </c>
    </row>
    <row r="117" customFormat="false" ht="15" hidden="false" customHeight="false" outlineLevel="0" collapsed="false">
      <c r="A117" s="3"/>
      <c r="B117" s="3"/>
      <c r="C117" s="5"/>
      <c r="D117" s="7" t="str">
        <f aca="false">IFERROR(INDEX(재료단가!$E$4:$E$63,MATCH($B117,재료단가!$A$4:$A$63,0)),"")</f>
        <v/>
      </c>
      <c r="E117" s="11" t="str">
        <f aca="false">IFERROR($C117*$D117,"")</f>
        <v/>
      </c>
    </row>
    <row r="118" customFormat="false" ht="15" hidden="false" customHeight="false" outlineLevel="0" collapsed="false">
      <c r="A118" s="3"/>
      <c r="B118" s="3"/>
      <c r="C118" s="5"/>
      <c r="D118" s="7" t="str">
        <f aca="false">IFERROR(INDEX(재료단가!$E$4:$E$63,MATCH($B118,재료단가!$A$4:$A$63,0)),"")</f>
        <v/>
      </c>
      <c r="E118" s="11" t="str">
        <f aca="false">IFERROR($C118*$D118,"")</f>
        <v/>
      </c>
    </row>
    <row r="119" customFormat="false" ht="15" hidden="false" customHeight="false" outlineLevel="0" collapsed="false">
      <c r="A119" s="3"/>
      <c r="B119" s="3"/>
      <c r="C119" s="5"/>
      <c r="D119" s="7" t="str">
        <f aca="false">IFERROR(INDEX(재료단가!$E$4:$E$63,MATCH($B119,재료단가!$A$4:$A$63,0)),"")</f>
        <v/>
      </c>
      <c r="E119" s="11" t="str">
        <f aca="false">IFERROR($C119*$D119,"")</f>
        <v/>
      </c>
    </row>
    <row r="120" customFormat="false" ht="15" hidden="false" customHeight="false" outlineLevel="0" collapsed="false">
      <c r="A120" s="3"/>
      <c r="B120" s="3"/>
      <c r="C120" s="5"/>
      <c r="D120" s="7" t="str">
        <f aca="false">IFERROR(INDEX(재료단가!$E$4:$E$63,MATCH($B120,재료단가!$A$4:$A$63,0)),"")</f>
        <v/>
      </c>
      <c r="E120" s="11" t="str">
        <f aca="false">IFERROR($C120*$D120,"")</f>
        <v/>
      </c>
    </row>
    <row r="121" customFormat="false" ht="15" hidden="false" customHeight="false" outlineLevel="0" collapsed="false">
      <c r="A121" s="3"/>
      <c r="B121" s="3"/>
      <c r="C121" s="5"/>
      <c r="D121" s="7" t="str">
        <f aca="false">IFERROR(INDEX(재료단가!$E$4:$E$63,MATCH($B121,재료단가!$A$4:$A$63,0)),"")</f>
        <v/>
      </c>
      <c r="E121" s="11" t="str">
        <f aca="false">IFERROR($C121*$D121,"")</f>
        <v/>
      </c>
    </row>
    <row r="122" customFormat="false" ht="15" hidden="false" customHeight="false" outlineLevel="0" collapsed="false">
      <c r="A122" s="3"/>
      <c r="B122" s="3"/>
      <c r="C122" s="5"/>
      <c r="D122" s="7" t="str">
        <f aca="false">IFERROR(INDEX(재료단가!$E$4:$E$63,MATCH($B122,재료단가!$A$4:$A$63,0)),"")</f>
        <v/>
      </c>
      <c r="E122" s="11" t="str">
        <f aca="false">IFERROR($C122*$D122,"")</f>
        <v/>
      </c>
    </row>
    <row r="123" customFormat="false" ht="15" hidden="false" customHeight="false" outlineLevel="0" collapsed="false">
      <c r="A123" s="3"/>
      <c r="B123" s="3"/>
      <c r="C123" s="5"/>
      <c r="D123" s="7" t="str">
        <f aca="false">IFERROR(INDEX(재료단가!$E$4:$E$63,MATCH($B123,재료단가!$A$4:$A$63,0)),"")</f>
        <v/>
      </c>
      <c r="E123" s="11" t="str">
        <f aca="false">IFERROR($C123*$D123,"")</f>
        <v/>
      </c>
    </row>
    <row r="125" customFormat="false" ht="15" hidden="false" customHeight="false" outlineLevel="0" collapsed="false">
      <c r="A125" s="9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12"/>
    <col collapsed="false" customWidth="true" hidden="false" outlineLevel="0" max="4" min="4" style="0" width="10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10" min="9" style="0" width="15"/>
  </cols>
  <sheetData>
    <row r="1" customFormat="false" ht="20.1" hidden="false" customHeight="false" outlineLevel="0" collapsed="false">
      <c r="A1" s="1" t="s">
        <v>29</v>
      </c>
    </row>
    <row r="3" customFormat="false" ht="30" hidden="false" customHeight="true" outlineLevel="0" collapsed="false">
      <c r="A3" s="2" t="s">
        <v>30</v>
      </c>
      <c r="B3" s="2" t="s">
        <v>31</v>
      </c>
      <c r="C3" s="2" t="s">
        <v>32</v>
      </c>
    </row>
    <row r="4" customFormat="false" ht="15" hidden="false" customHeight="false" outlineLevel="0" collapsed="false">
      <c r="A4" s="12" t="s">
        <v>33</v>
      </c>
      <c r="B4" s="13" t="n">
        <v>0.068</v>
      </c>
      <c r="C4" s="8" t="s">
        <v>34</v>
      </c>
    </row>
    <row r="5" customFormat="false" ht="15" hidden="false" customHeight="false" outlineLevel="0" collapsed="false">
      <c r="A5" s="12" t="s">
        <v>35</v>
      </c>
      <c r="B5" s="13" t="n">
        <v>0.03</v>
      </c>
      <c r="C5" s="8"/>
    </row>
    <row r="6" customFormat="false" ht="15" hidden="false" customHeight="false" outlineLevel="0" collapsed="false">
      <c r="A6" s="12" t="s">
        <v>36</v>
      </c>
      <c r="B6" s="6" t="n">
        <v>2600</v>
      </c>
      <c r="C6" s="8"/>
    </row>
    <row r="7" customFormat="false" ht="15" hidden="false" customHeight="false" outlineLevel="0" collapsed="false">
      <c r="A7" s="12" t="s">
        <v>37</v>
      </c>
      <c r="B7" s="13" t="n">
        <v>0.01</v>
      </c>
      <c r="C7" s="8"/>
    </row>
    <row r="8" customFormat="false" ht="15" hidden="false" customHeight="false" outlineLevel="0" collapsed="false">
      <c r="A8" s="12" t="s">
        <v>38</v>
      </c>
      <c r="B8" s="14" t="n">
        <v>0.1</v>
      </c>
      <c r="C8" s="8"/>
    </row>
    <row r="9" customFormat="false" ht="15" hidden="false" customHeight="false" outlineLevel="0" collapsed="false">
      <c r="A9" s="12" t="s">
        <v>39</v>
      </c>
      <c r="B9" s="14" t="n">
        <v>0.33</v>
      </c>
      <c r="C9" s="8" t="s">
        <v>40</v>
      </c>
    </row>
    <row r="12" customFormat="false" ht="30" hidden="false" customHeight="true" outlineLevel="0" collapsed="false">
      <c r="A12" s="2" t="s">
        <v>23</v>
      </c>
      <c r="B12" s="2" t="s">
        <v>41</v>
      </c>
      <c r="C12" s="2" t="s">
        <v>42</v>
      </c>
      <c r="D12" s="2" t="s">
        <v>43</v>
      </c>
      <c r="E12" s="2" t="s">
        <v>44</v>
      </c>
      <c r="F12" s="2" t="s">
        <v>45</v>
      </c>
      <c r="G12" s="2" t="s">
        <v>46</v>
      </c>
      <c r="H12" s="2" t="s">
        <v>47</v>
      </c>
      <c r="I12" s="2" t="s">
        <v>48</v>
      </c>
      <c r="J12" s="2" t="s">
        <v>49</v>
      </c>
    </row>
    <row r="13" customFormat="false" ht="15" hidden="false" customHeight="false" outlineLevel="0" collapsed="false">
      <c r="A13" s="3" t="s">
        <v>26</v>
      </c>
      <c r="B13" s="15" t="n">
        <f aca="false">IF($A13="","",SUMIF(레시피!$A$4:$A$123,$A13,레시피!$E$4:$E$123))</f>
        <v>6933</v>
      </c>
      <c r="C13" s="6" t="n">
        <v>18000</v>
      </c>
      <c r="D13" s="16" t="n">
        <f aca="false">IF(N($C13)=0,"",$B13/$C13)</f>
        <v>0.385166666666667</v>
      </c>
      <c r="E13" s="11" t="n">
        <f aca="false">IF($A13="","",$B13/$B$9)</f>
        <v>21009.0909090909</v>
      </c>
      <c r="F13" s="11" t="n">
        <f aca="false">IF(N($C13)=0,"",$C13*(1-$B$7*(1+$B$8))-$B13)</f>
        <v>10869</v>
      </c>
      <c r="G13" s="17" t="n">
        <f aca="false">IF(N($C13)=0,"",($F13+$B13+$B$6*(1+$B$8))/(1-($B$4+$B$5)*(1+$B$8)))</f>
        <v>23158.4846446985</v>
      </c>
      <c r="H13" s="11" t="n">
        <f aca="false">IF(N($C13)=0,"",$G13-$C13)</f>
        <v>5158.4846446985</v>
      </c>
      <c r="I13" s="11" t="n">
        <f aca="false">IF(N($C13)=0,"",$C13*(1-($B$4+$B$5)*(1+$B$8))-$B$6*(1+$B$8)-$B13)</f>
        <v>6266.6</v>
      </c>
      <c r="J13" s="16" t="n">
        <f aca="false">IF(N($C13)=0,"",($B13+$C13*($B$4+$B$5)*(1+$B$8)+$B$6*(1+$B$8))/$C13)</f>
        <v>0.651855555555556</v>
      </c>
    </row>
    <row r="14" customFormat="false" ht="15" hidden="false" customHeight="false" outlineLevel="0" collapsed="false">
      <c r="A14" s="3" t="s">
        <v>27</v>
      </c>
      <c r="B14" s="15" t="n">
        <f aca="false">IF($A14="","",SUMIF(레시피!$A$4:$A$123,$A14,레시피!$E$4:$E$123))</f>
        <v>7869</v>
      </c>
      <c r="C14" s="6" t="n">
        <v>19000</v>
      </c>
      <c r="D14" s="16" t="n">
        <f aca="false">IF(N($C14)=0,"",$B14/$C14)</f>
        <v>0.414157894736842</v>
      </c>
      <c r="E14" s="11" t="n">
        <f aca="false">IF($A14="","",$B14/$B$9)</f>
        <v>23845.4545454545</v>
      </c>
      <c r="F14" s="11" t="n">
        <f aca="false">IF(N($C14)=0,"",$C14*(1-$B$7*(1+$B$8))-$B14)</f>
        <v>10922</v>
      </c>
      <c r="G14" s="17" t="n">
        <f aca="false">IF(N($C14)=0,"",($F14+$B14+$B$6*(1+$B$8))/(1-($B$4+$B$5)*(1+$B$8)))</f>
        <v>24266.9804976463</v>
      </c>
      <c r="H14" s="11" t="n">
        <f aca="false">IF(N($C14)=0,"",$G14-$C14)</f>
        <v>5266.98049764627</v>
      </c>
      <c r="I14" s="11" t="n">
        <f aca="false">IF(N($C14)=0,"",$C14*(1-($B$4+$B$5)*(1+$B$8))-$B$6*(1+$B$8)-$B14)</f>
        <v>6222.8</v>
      </c>
      <c r="J14" s="16" t="n">
        <f aca="false">IF(N($C14)=0,"",($B14+$C14*($B$4+$B$5)*(1+$B$8)+$B$6*(1+$B$8))/$C14)</f>
        <v>0.672484210526316</v>
      </c>
    </row>
    <row r="15" customFormat="false" ht="15" hidden="false" customHeight="false" outlineLevel="0" collapsed="false">
      <c r="A15" s="3"/>
      <c r="B15" s="15" t="str">
        <f aca="false">IF($A15="","",SUMIF(레시피!$A$4:$A$123,$A15,레시피!$E$4:$E$123))</f>
        <v/>
      </c>
      <c r="C15" s="6"/>
      <c r="D15" s="16" t="str">
        <f aca="false">IF(N($C15)=0,"",$B15/$C15)</f>
        <v/>
      </c>
      <c r="E15" s="11" t="str">
        <f aca="false">IF($A15="","",$B15/$B$9)</f>
        <v/>
      </c>
      <c r="F15" s="11" t="str">
        <f aca="false">IF(N($C15)=0,"",$C15*(1-$B$7*(1+$B$8))-$B15)</f>
        <v/>
      </c>
      <c r="G15" s="17" t="str">
        <f aca="false">IF(N($C15)=0,"",($F15+$B15+$B$6*(1+$B$8))/(1-($B$4+$B$5)*(1+$B$8)))</f>
        <v/>
      </c>
      <c r="H15" s="11" t="str">
        <f aca="false">IF(N($C15)=0,"",$G15-$C15)</f>
        <v/>
      </c>
      <c r="I15" s="11" t="str">
        <f aca="false">IF(N($C15)=0,"",$C15*(1-($B$4+$B$5)*(1+$B$8))-$B$6*(1+$B$8)-$B15)</f>
        <v/>
      </c>
      <c r="J15" s="16" t="str">
        <f aca="false">IF(N($C15)=0,"",($B15+$C15*($B$4+$B$5)*(1+$B$8)+$B$6*(1+$B$8))/$C15)</f>
        <v/>
      </c>
    </row>
    <row r="16" customFormat="false" ht="15" hidden="false" customHeight="false" outlineLevel="0" collapsed="false">
      <c r="A16" s="3"/>
      <c r="B16" s="15" t="str">
        <f aca="false">IF($A16="","",SUMIF(레시피!$A$4:$A$123,$A16,레시피!$E$4:$E$123))</f>
        <v/>
      </c>
      <c r="C16" s="6"/>
      <c r="D16" s="16" t="str">
        <f aca="false">IF(N($C16)=0,"",$B16/$C16)</f>
        <v/>
      </c>
      <c r="E16" s="11" t="str">
        <f aca="false">IF($A16="","",$B16/$B$9)</f>
        <v/>
      </c>
      <c r="F16" s="11" t="str">
        <f aca="false">IF(N($C16)=0,"",$C16*(1-$B$7*(1+$B$8))-$B16)</f>
        <v/>
      </c>
      <c r="G16" s="17" t="str">
        <f aca="false">IF(N($C16)=0,"",($F16+$B16+$B$6*(1+$B$8))/(1-($B$4+$B$5)*(1+$B$8)))</f>
        <v/>
      </c>
      <c r="H16" s="11" t="str">
        <f aca="false">IF(N($C16)=0,"",$G16-$C16)</f>
        <v/>
      </c>
      <c r="I16" s="11" t="str">
        <f aca="false">IF(N($C16)=0,"",$C16*(1-($B$4+$B$5)*(1+$B$8))-$B$6*(1+$B$8)-$B16)</f>
        <v/>
      </c>
      <c r="J16" s="16" t="str">
        <f aca="false">IF(N($C16)=0,"",($B16+$C16*($B$4+$B$5)*(1+$B$8)+$B$6*(1+$B$8))/$C16)</f>
        <v/>
      </c>
    </row>
    <row r="17" customFormat="false" ht="15" hidden="false" customHeight="false" outlineLevel="0" collapsed="false">
      <c r="A17" s="3"/>
      <c r="B17" s="15" t="str">
        <f aca="false">IF($A17="","",SUMIF(레시피!$A$4:$A$123,$A17,레시피!$E$4:$E$123))</f>
        <v/>
      </c>
      <c r="C17" s="6"/>
      <c r="D17" s="16" t="str">
        <f aca="false">IF(N($C17)=0,"",$B17/$C17)</f>
        <v/>
      </c>
      <c r="E17" s="11" t="str">
        <f aca="false">IF($A17="","",$B17/$B$9)</f>
        <v/>
      </c>
      <c r="F17" s="11" t="str">
        <f aca="false">IF(N($C17)=0,"",$C17*(1-$B$7*(1+$B$8))-$B17)</f>
        <v/>
      </c>
      <c r="G17" s="17" t="str">
        <f aca="false">IF(N($C17)=0,"",($F17+$B17+$B$6*(1+$B$8))/(1-($B$4+$B$5)*(1+$B$8)))</f>
        <v/>
      </c>
      <c r="H17" s="11" t="str">
        <f aca="false">IF(N($C17)=0,"",$G17-$C17)</f>
        <v/>
      </c>
      <c r="I17" s="11" t="str">
        <f aca="false">IF(N($C17)=0,"",$C17*(1-($B$4+$B$5)*(1+$B$8))-$B$6*(1+$B$8)-$B17)</f>
        <v/>
      </c>
      <c r="J17" s="16" t="str">
        <f aca="false">IF(N($C17)=0,"",($B17+$C17*($B$4+$B$5)*(1+$B$8)+$B$6*(1+$B$8))/$C17)</f>
        <v/>
      </c>
    </row>
    <row r="18" customFormat="false" ht="15" hidden="false" customHeight="false" outlineLevel="0" collapsed="false">
      <c r="A18" s="3"/>
      <c r="B18" s="15" t="str">
        <f aca="false">IF($A18="","",SUMIF(레시피!$A$4:$A$123,$A18,레시피!$E$4:$E$123))</f>
        <v/>
      </c>
      <c r="C18" s="6"/>
      <c r="D18" s="16" t="str">
        <f aca="false">IF(N($C18)=0,"",$B18/$C18)</f>
        <v/>
      </c>
      <c r="E18" s="11" t="str">
        <f aca="false">IF($A18="","",$B18/$B$9)</f>
        <v/>
      </c>
      <c r="F18" s="11" t="str">
        <f aca="false">IF(N($C18)=0,"",$C18*(1-$B$7*(1+$B$8))-$B18)</f>
        <v/>
      </c>
      <c r="G18" s="17" t="str">
        <f aca="false">IF(N($C18)=0,"",($F18+$B18+$B$6*(1+$B$8))/(1-($B$4+$B$5)*(1+$B$8)))</f>
        <v/>
      </c>
      <c r="H18" s="11" t="str">
        <f aca="false">IF(N($C18)=0,"",$G18-$C18)</f>
        <v/>
      </c>
      <c r="I18" s="11" t="str">
        <f aca="false">IF(N($C18)=0,"",$C18*(1-($B$4+$B$5)*(1+$B$8))-$B$6*(1+$B$8)-$B18)</f>
        <v/>
      </c>
      <c r="J18" s="16" t="str">
        <f aca="false">IF(N($C18)=0,"",($B18+$C18*($B$4+$B$5)*(1+$B$8)+$B$6*(1+$B$8))/$C18)</f>
        <v/>
      </c>
    </row>
    <row r="19" customFormat="false" ht="15" hidden="false" customHeight="false" outlineLevel="0" collapsed="false">
      <c r="A19" s="3"/>
      <c r="B19" s="15" t="str">
        <f aca="false">IF($A19="","",SUMIF(레시피!$A$4:$A$123,$A19,레시피!$E$4:$E$123))</f>
        <v/>
      </c>
      <c r="C19" s="6"/>
      <c r="D19" s="16" t="str">
        <f aca="false">IF(N($C19)=0,"",$B19/$C19)</f>
        <v/>
      </c>
      <c r="E19" s="11" t="str">
        <f aca="false">IF($A19="","",$B19/$B$9)</f>
        <v/>
      </c>
      <c r="F19" s="11" t="str">
        <f aca="false">IF(N($C19)=0,"",$C19*(1-$B$7*(1+$B$8))-$B19)</f>
        <v/>
      </c>
      <c r="G19" s="17" t="str">
        <f aca="false">IF(N($C19)=0,"",($F19+$B19+$B$6*(1+$B$8))/(1-($B$4+$B$5)*(1+$B$8)))</f>
        <v/>
      </c>
      <c r="H19" s="11" t="str">
        <f aca="false">IF(N($C19)=0,"",$G19-$C19)</f>
        <v/>
      </c>
      <c r="I19" s="11" t="str">
        <f aca="false">IF(N($C19)=0,"",$C19*(1-($B$4+$B$5)*(1+$B$8))-$B$6*(1+$B$8)-$B19)</f>
        <v/>
      </c>
      <c r="J19" s="16" t="str">
        <f aca="false">IF(N($C19)=0,"",($B19+$C19*($B$4+$B$5)*(1+$B$8)+$B$6*(1+$B$8))/$C19)</f>
        <v/>
      </c>
    </row>
    <row r="20" customFormat="false" ht="15" hidden="false" customHeight="false" outlineLevel="0" collapsed="false">
      <c r="A20" s="3"/>
      <c r="B20" s="15" t="str">
        <f aca="false">IF($A20="","",SUMIF(레시피!$A$4:$A$123,$A20,레시피!$E$4:$E$123))</f>
        <v/>
      </c>
      <c r="C20" s="6"/>
      <c r="D20" s="16" t="str">
        <f aca="false">IF(N($C20)=0,"",$B20/$C20)</f>
        <v/>
      </c>
      <c r="E20" s="11" t="str">
        <f aca="false">IF($A20="","",$B20/$B$9)</f>
        <v/>
      </c>
      <c r="F20" s="11" t="str">
        <f aca="false">IF(N($C20)=0,"",$C20*(1-$B$7*(1+$B$8))-$B20)</f>
        <v/>
      </c>
      <c r="G20" s="17" t="str">
        <f aca="false">IF(N($C20)=0,"",($F20+$B20+$B$6*(1+$B$8))/(1-($B$4+$B$5)*(1+$B$8)))</f>
        <v/>
      </c>
      <c r="H20" s="11" t="str">
        <f aca="false">IF(N($C20)=0,"",$G20-$C20)</f>
        <v/>
      </c>
      <c r="I20" s="11" t="str">
        <f aca="false">IF(N($C20)=0,"",$C20*(1-($B$4+$B$5)*(1+$B$8))-$B$6*(1+$B$8)-$B20)</f>
        <v/>
      </c>
      <c r="J20" s="16" t="str">
        <f aca="false">IF(N($C20)=0,"",($B20+$C20*($B$4+$B$5)*(1+$B$8)+$B$6*(1+$B$8))/$C20)</f>
        <v/>
      </c>
    </row>
    <row r="21" customFormat="false" ht="15" hidden="false" customHeight="false" outlineLevel="0" collapsed="false">
      <c r="A21" s="3"/>
      <c r="B21" s="15" t="str">
        <f aca="false">IF($A21="","",SUMIF(레시피!$A$4:$A$123,$A21,레시피!$E$4:$E$123))</f>
        <v/>
      </c>
      <c r="C21" s="6"/>
      <c r="D21" s="16" t="str">
        <f aca="false">IF(N($C21)=0,"",$B21/$C21)</f>
        <v/>
      </c>
      <c r="E21" s="11" t="str">
        <f aca="false">IF($A21="","",$B21/$B$9)</f>
        <v/>
      </c>
      <c r="F21" s="11" t="str">
        <f aca="false">IF(N($C21)=0,"",$C21*(1-$B$7*(1+$B$8))-$B21)</f>
        <v/>
      </c>
      <c r="G21" s="17" t="str">
        <f aca="false">IF(N($C21)=0,"",($F21+$B21+$B$6*(1+$B$8))/(1-($B$4+$B$5)*(1+$B$8)))</f>
        <v/>
      </c>
      <c r="H21" s="11" t="str">
        <f aca="false">IF(N($C21)=0,"",$G21-$C21)</f>
        <v/>
      </c>
      <c r="I21" s="11" t="str">
        <f aca="false">IF(N($C21)=0,"",$C21*(1-($B$4+$B$5)*(1+$B$8))-$B$6*(1+$B$8)-$B21)</f>
        <v/>
      </c>
      <c r="J21" s="16" t="str">
        <f aca="false">IF(N($C21)=0,"",($B21+$C21*($B$4+$B$5)*(1+$B$8)+$B$6*(1+$B$8))/$C21)</f>
        <v/>
      </c>
    </row>
    <row r="22" customFormat="false" ht="15" hidden="false" customHeight="false" outlineLevel="0" collapsed="false">
      <c r="A22" s="3"/>
      <c r="B22" s="15" t="str">
        <f aca="false">IF($A22="","",SUMIF(레시피!$A$4:$A$123,$A22,레시피!$E$4:$E$123))</f>
        <v/>
      </c>
      <c r="C22" s="6"/>
      <c r="D22" s="16" t="str">
        <f aca="false">IF(N($C22)=0,"",$B22/$C22)</f>
        <v/>
      </c>
      <c r="E22" s="11" t="str">
        <f aca="false">IF($A22="","",$B22/$B$9)</f>
        <v/>
      </c>
      <c r="F22" s="11" t="str">
        <f aca="false">IF(N($C22)=0,"",$C22*(1-$B$7*(1+$B$8))-$B22)</f>
        <v/>
      </c>
      <c r="G22" s="17" t="str">
        <f aca="false">IF(N($C22)=0,"",($F22+$B22+$B$6*(1+$B$8))/(1-($B$4+$B$5)*(1+$B$8)))</f>
        <v/>
      </c>
      <c r="H22" s="11" t="str">
        <f aca="false">IF(N($C22)=0,"",$G22-$C22)</f>
        <v/>
      </c>
      <c r="I22" s="11" t="str">
        <f aca="false">IF(N($C22)=0,"",$C22*(1-($B$4+$B$5)*(1+$B$8))-$B$6*(1+$B$8)-$B22)</f>
        <v/>
      </c>
      <c r="J22" s="16" t="str">
        <f aca="false">IF(N($C22)=0,"",($B22+$C22*($B$4+$B$5)*(1+$B$8)+$B$6*(1+$B$8))/$C22)</f>
        <v/>
      </c>
    </row>
    <row r="23" customFormat="false" ht="15" hidden="false" customHeight="false" outlineLevel="0" collapsed="false">
      <c r="A23" s="3"/>
      <c r="B23" s="15" t="str">
        <f aca="false">IF($A23="","",SUMIF(레시피!$A$4:$A$123,$A23,레시피!$E$4:$E$123))</f>
        <v/>
      </c>
      <c r="C23" s="6"/>
      <c r="D23" s="16" t="str">
        <f aca="false">IF(N($C23)=0,"",$B23/$C23)</f>
        <v/>
      </c>
      <c r="E23" s="11" t="str">
        <f aca="false">IF($A23="","",$B23/$B$9)</f>
        <v/>
      </c>
      <c r="F23" s="11" t="str">
        <f aca="false">IF(N($C23)=0,"",$C23*(1-$B$7*(1+$B$8))-$B23)</f>
        <v/>
      </c>
      <c r="G23" s="17" t="str">
        <f aca="false">IF(N($C23)=0,"",($F23+$B23+$B$6*(1+$B$8))/(1-($B$4+$B$5)*(1+$B$8)))</f>
        <v/>
      </c>
      <c r="H23" s="11" t="str">
        <f aca="false">IF(N($C23)=0,"",$G23-$C23)</f>
        <v/>
      </c>
      <c r="I23" s="11" t="str">
        <f aca="false">IF(N($C23)=0,"",$C23*(1-($B$4+$B$5)*(1+$B$8))-$B$6*(1+$B$8)-$B23)</f>
        <v/>
      </c>
      <c r="J23" s="16" t="str">
        <f aca="false">IF(N($C23)=0,"",($B23+$C23*($B$4+$B$5)*(1+$B$8)+$B$6*(1+$B$8))/$C23)</f>
        <v/>
      </c>
    </row>
    <row r="24" customFormat="false" ht="15" hidden="false" customHeight="false" outlineLevel="0" collapsed="false">
      <c r="A24" s="3"/>
      <c r="B24" s="15" t="str">
        <f aca="false">IF($A24="","",SUMIF(레시피!$A$4:$A$123,$A24,레시피!$E$4:$E$123))</f>
        <v/>
      </c>
      <c r="C24" s="6"/>
      <c r="D24" s="16" t="str">
        <f aca="false">IF(N($C24)=0,"",$B24/$C24)</f>
        <v/>
      </c>
      <c r="E24" s="11" t="str">
        <f aca="false">IF($A24="","",$B24/$B$9)</f>
        <v/>
      </c>
      <c r="F24" s="11" t="str">
        <f aca="false">IF(N($C24)=0,"",$C24*(1-$B$7*(1+$B$8))-$B24)</f>
        <v/>
      </c>
      <c r="G24" s="17" t="str">
        <f aca="false">IF(N($C24)=0,"",($F24+$B24+$B$6*(1+$B$8))/(1-($B$4+$B$5)*(1+$B$8)))</f>
        <v/>
      </c>
      <c r="H24" s="11" t="str">
        <f aca="false">IF(N($C24)=0,"",$G24-$C24)</f>
        <v/>
      </c>
      <c r="I24" s="11" t="str">
        <f aca="false">IF(N($C24)=0,"",$C24*(1-($B$4+$B$5)*(1+$B$8))-$B$6*(1+$B$8)-$B24)</f>
        <v/>
      </c>
      <c r="J24" s="16" t="str">
        <f aca="false">IF(N($C24)=0,"",($B24+$C24*($B$4+$B$5)*(1+$B$8)+$B$6*(1+$B$8))/$C24)</f>
        <v/>
      </c>
    </row>
    <row r="25" customFormat="false" ht="15" hidden="false" customHeight="false" outlineLevel="0" collapsed="false">
      <c r="A25" s="3"/>
      <c r="B25" s="15" t="str">
        <f aca="false">IF($A25="","",SUMIF(레시피!$A$4:$A$123,$A25,레시피!$E$4:$E$123))</f>
        <v/>
      </c>
      <c r="C25" s="6"/>
      <c r="D25" s="16" t="str">
        <f aca="false">IF(N($C25)=0,"",$B25/$C25)</f>
        <v/>
      </c>
      <c r="E25" s="11" t="str">
        <f aca="false">IF($A25="","",$B25/$B$9)</f>
        <v/>
      </c>
      <c r="F25" s="11" t="str">
        <f aca="false">IF(N($C25)=0,"",$C25*(1-$B$7*(1+$B$8))-$B25)</f>
        <v/>
      </c>
      <c r="G25" s="17" t="str">
        <f aca="false">IF(N($C25)=0,"",($F25+$B25+$B$6*(1+$B$8))/(1-($B$4+$B$5)*(1+$B$8)))</f>
        <v/>
      </c>
      <c r="H25" s="11" t="str">
        <f aca="false">IF(N($C25)=0,"",$G25-$C25)</f>
        <v/>
      </c>
      <c r="I25" s="11" t="str">
        <f aca="false">IF(N($C25)=0,"",$C25*(1-($B$4+$B$5)*(1+$B$8))-$B$6*(1+$B$8)-$B25)</f>
        <v/>
      </c>
      <c r="J25" s="16" t="str">
        <f aca="false">IF(N($C25)=0,"",($B25+$C25*($B$4+$B$5)*(1+$B$8)+$B$6*(1+$B$8))/$C25)</f>
        <v/>
      </c>
    </row>
    <row r="26" customFormat="false" ht="15" hidden="false" customHeight="false" outlineLevel="0" collapsed="false">
      <c r="A26" s="3"/>
      <c r="B26" s="15" t="str">
        <f aca="false">IF($A26="","",SUMIF(레시피!$A$4:$A$123,$A26,레시피!$E$4:$E$123))</f>
        <v/>
      </c>
      <c r="C26" s="6"/>
      <c r="D26" s="16" t="str">
        <f aca="false">IF(N($C26)=0,"",$B26/$C26)</f>
        <v/>
      </c>
      <c r="E26" s="11" t="str">
        <f aca="false">IF($A26="","",$B26/$B$9)</f>
        <v/>
      </c>
      <c r="F26" s="11" t="str">
        <f aca="false">IF(N($C26)=0,"",$C26*(1-$B$7*(1+$B$8))-$B26)</f>
        <v/>
      </c>
      <c r="G26" s="17" t="str">
        <f aca="false">IF(N($C26)=0,"",($F26+$B26+$B$6*(1+$B$8))/(1-($B$4+$B$5)*(1+$B$8)))</f>
        <v/>
      </c>
      <c r="H26" s="11" t="str">
        <f aca="false">IF(N($C26)=0,"",$G26-$C26)</f>
        <v/>
      </c>
      <c r="I26" s="11" t="str">
        <f aca="false">IF(N($C26)=0,"",$C26*(1-($B$4+$B$5)*(1+$B$8))-$B$6*(1+$B$8)-$B26)</f>
        <v/>
      </c>
      <c r="J26" s="16" t="str">
        <f aca="false">IF(N($C26)=0,"",($B26+$C26*($B$4+$B$5)*(1+$B$8)+$B$6*(1+$B$8))/$C26)</f>
        <v/>
      </c>
    </row>
    <row r="27" customFormat="false" ht="15" hidden="false" customHeight="false" outlineLevel="0" collapsed="false">
      <c r="A27" s="3"/>
      <c r="B27" s="15" t="str">
        <f aca="false">IF($A27="","",SUMIF(레시피!$A$4:$A$123,$A27,레시피!$E$4:$E$123))</f>
        <v/>
      </c>
      <c r="C27" s="6"/>
      <c r="D27" s="16" t="str">
        <f aca="false">IF(N($C27)=0,"",$B27/$C27)</f>
        <v/>
      </c>
      <c r="E27" s="11" t="str">
        <f aca="false">IF($A27="","",$B27/$B$9)</f>
        <v/>
      </c>
      <c r="F27" s="11" t="str">
        <f aca="false">IF(N($C27)=0,"",$C27*(1-$B$7*(1+$B$8))-$B27)</f>
        <v/>
      </c>
      <c r="G27" s="17" t="str">
        <f aca="false">IF(N($C27)=0,"",($F27+$B27+$B$6*(1+$B$8))/(1-($B$4+$B$5)*(1+$B$8)))</f>
        <v/>
      </c>
      <c r="H27" s="11" t="str">
        <f aca="false">IF(N($C27)=0,"",$G27-$C27)</f>
        <v/>
      </c>
      <c r="I27" s="11" t="str">
        <f aca="false">IF(N($C27)=0,"",$C27*(1-($B$4+$B$5)*(1+$B$8))-$B$6*(1+$B$8)-$B27)</f>
        <v/>
      </c>
      <c r="J27" s="16" t="str">
        <f aca="false">IF(N($C27)=0,"",($B27+$C27*($B$4+$B$5)*(1+$B$8)+$B$6*(1+$B$8))/$C27)</f>
        <v/>
      </c>
    </row>
    <row r="28" customFormat="false" ht="15" hidden="false" customHeight="false" outlineLevel="0" collapsed="false">
      <c r="A28" s="3"/>
      <c r="B28" s="15" t="str">
        <f aca="false">IF($A28="","",SUMIF(레시피!$A$4:$A$123,$A28,레시피!$E$4:$E$123))</f>
        <v/>
      </c>
      <c r="C28" s="6"/>
      <c r="D28" s="16" t="str">
        <f aca="false">IF(N($C28)=0,"",$B28/$C28)</f>
        <v/>
      </c>
      <c r="E28" s="11" t="str">
        <f aca="false">IF($A28="","",$B28/$B$9)</f>
        <v/>
      </c>
      <c r="F28" s="11" t="str">
        <f aca="false">IF(N($C28)=0,"",$C28*(1-$B$7*(1+$B$8))-$B28)</f>
        <v/>
      </c>
      <c r="G28" s="17" t="str">
        <f aca="false">IF(N($C28)=0,"",($F28+$B28+$B$6*(1+$B$8))/(1-($B$4+$B$5)*(1+$B$8)))</f>
        <v/>
      </c>
      <c r="H28" s="11" t="str">
        <f aca="false">IF(N($C28)=0,"",$G28-$C28)</f>
        <v/>
      </c>
      <c r="I28" s="11" t="str">
        <f aca="false">IF(N($C28)=0,"",$C28*(1-($B$4+$B$5)*(1+$B$8))-$B$6*(1+$B$8)-$B28)</f>
        <v/>
      </c>
      <c r="J28" s="16" t="str">
        <f aca="false">IF(N($C28)=0,"",($B28+$C28*($B$4+$B$5)*(1+$B$8)+$B$6*(1+$B$8))/$C28)</f>
        <v/>
      </c>
    </row>
    <row r="29" customFormat="false" ht="15" hidden="false" customHeight="false" outlineLevel="0" collapsed="false">
      <c r="A29" s="3"/>
      <c r="B29" s="15" t="str">
        <f aca="false">IF($A29="","",SUMIF(레시피!$A$4:$A$123,$A29,레시피!$E$4:$E$123))</f>
        <v/>
      </c>
      <c r="C29" s="6"/>
      <c r="D29" s="16" t="str">
        <f aca="false">IF(N($C29)=0,"",$B29/$C29)</f>
        <v/>
      </c>
      <c r="E29" s="11" t="str">
        <f aca="false">IF($A29="","",$B29/$B$9)</f>
        <v/>
      </c>
      <c r="F29" s="11" t="str">
        <f aca="false">IF(N($C29)=0,"",$C29*(1-$B$7*(1+$B$8))-$B29)</f>
        <v/>
      </c>
      <c r="G29" s="17" t="str">
        <f aca="false">IF(N($C29)=0,"",($F29+$B29+$B$6*(1+$B$8))/(1-($B$4+$B$5)*(1+$B$8)))</f>
        <v/>
      </c>
      <c r="H29" s="11" t="str">
        <f aca="false">IF(N($C29)=0,"",$G29-$C29)</f>
        <v/>
      </c>
      <c r="I29" s="11" t="str">
        <f aca="false">IF(N($C29)=0,"",$C29*(1-($B$4+$B$5)*(1+$B$8))-$B$6*(1+$B$8)-$B29)</f>
        <v/>
      </c>
      <c r="J29" s="16" t="str">
        <f aca="false">IF(N($C29)=0,"",($B29+$C29*($B$4+$B$5)*(1+$B$8)+$B$6*(1+$B$8))/$C29)</f>
        <v/>
      </c>
    </row>
    <row r="30" customFormat="false" ht="15" hidden="false" customHeight="false" outlineLevel="0" collapsed="false">
      <c r="A30" s="3"/>
      <c r="B30" s="15" t="str">
        <f aca="false">IF($A30="","",SUMIF(레시피!$A$4:$A$123,$A30,레시피!$E$4:$E$123))</f>
        <v/>
      </c>
      <c r="C30" s="6"/>
      <c r="D30" s="16" t="str">
        <f aca="false">IF(N($C30)=0,"",$B30/$C30)</f>
        <v/>
      </c>
      <c r="E30" s="11" t="str">
        <f aca="false">IF($A30="","",$B30/$B$9)</f>
        <v/>
      </c>
      <c r="F30" s="11" t="str">
        <f aca="false">IF(N($C30)=0,"",$C30*(1-$B$7*(1+$B$8))-$B30)</f>
        <v/>
      </c>
      <c r="G30" s="17" t="str">
        <f aca="false">IF(N($C30)=0,"",($F30+$B30+$B$6*(1+$B$8))/(1-($B$4+$B$5)*(1+$B$8)))</f>
        <v/>
      </c>
      <c r="H30" s="11" t="str">
        <f aca="false">IF(N($C30)=0,"",$G30-$C30)</f>
        <v/>
      </c>
      <c r="I30" s="11" t="str">
        <f aca="false">IF(N($C30)=0,"",$C30*(1-($B$4+$B$5)*(1+$B$8))-$B$6*(1+$B$8)-$B30)</f>
        <v/>
      </c>
      <c r="J30" s="16" t="str">
        <f aca="false">IF(N($C30)=0,"",($B30+$C30*($B$4+$B$5)*(1+$B$8)+$B$6*(1+$B$8))/$C30)</f>
        <v/>
      </c>
    </row>
    <row r="31" customFormat="false" ht="15" hidden="false" customHeight="false" outlineLevel="0" collapsed="false">
      <c r="A31" s="3"/>
      <c r="B31" s="15" t="str">
        <f aca="false">IF($A31="","",SUMIF(레시피!$A$4:$A$123,$A31,레시피!$E$4:$E$123))</f>
        <v/>
      </c>
      <c r="C31" s="6"/>
      <c r="D31" s="16" t="str">
        <f aca="false">IF(N($C31)=0,"",$B31/$C31)</f>
        <v/>
      </c>
      <c r="E31" s="11" t="str">
        <f aca="false">IF($A31="","",$B31/$B$9)</f>
        <v/>
      </c>
      <c r="F31" s="11" t="str">
        <f aca="false">IF(N($C31)=0,"",$C31*(1-$B$7*(1+$B$8))-$B31)</f>
        <v/>
      </c>
      <c r="G31" s="17" t="str">
        <f aca="false">IF(N($C31)=0,"",($F31+$B31+$B$6*(1+$B$8))/(1-($B$4+$B$5)*(1+$B$8)))</f>
        <v/>
      </c>
      <c r="H31" s="11" t="str">
        <f aca="false">IF(N($C31)=0,"",$G31-$C31)</f>
        <v/>
      </c>
      <c r="I31" s="11" t="str">
        <f aca="false">IF(N($C31)=0,"",$C31*(1-($B$4+$B$5)*(1+$B$8))-$B$6*(1+$B$8)-$B31)</f>
        <v/>
      </c>
      <c r="J31" s="16" t="str">
        <f aca="false">IF(N($C31)=0,"",($B31+$C31*($B$4+$B$5)*(1+$B$8)+$B$6*(1+$B$8))/$C31)</f>
        <v/>
      </c>
    </row>
    <row r="32" customFormat="false" ht="15" hidden="false" customHeight="false" outlineLevel="0" collapsed="false">
      <c r="A32" s="3"/>
      <c r="B32" s="15" t="str">
        <f aca="false">IF($A32="","",SUMIF(레시피!$A$4:$A$123,$A32,레시피!$E$4:$E$123))</f>
        <v/>
      </c>
      <c r="C32" s="6"/>
      <c r="D32" s="16" t="str">
        <f aca="false">IF(N($C32)=0,"",$B32/$C32)</f>
        <v/>
      </c>
      <c r="E32" s="11" t="str">
        <f aca="false">IF($A32="","",$B32/$B$9)</f>
        <v/>
      </c>
      <c r="F32" s="11" t="str">
        <f aca="false">IF(N($C32)=0,"",$C32*(1-$B$7*(1+$B$8))-$B32)</f>
        <v/>
      </c>
      <c r="G32" s="17" t="str">
        <f aca="false">IF(N($C32)=0,"",($F32+$B32+$B$6*(1+$B$8))/(1-($B$4+$B$5)*(1+$B$8)))</f>
        <v/>
      </c>
      <c r="H32" s="11" t="str">
        <f aca="false">IF(N($C32)=0,"",$G32-$C32)</f>
        <v/>
      </c>
      <c r="I32" s="11" t="str">
        <f aca="false">IF(N($C32)=0,"",$C32*(1-($B$4+$B$5)*(1+$B$8))-$B$6*(1+$B$8)-$B32)</f>
        <v/>
      </c>
      <c r="J32" s="16" t="str">
        <f aca="false">IF(N($C32)=0,"",($B32+$C32*($B$4+$B$5)*(1+$B$8)+$B$6*(1+$B$8))/$C32)</f>
        <v/>
      </c>
    </row>
    <row r="33" customFormat="false" ht="15" hidden="false" customHeight="false" outlineLevel="0" collapsed="false">
      <c r="A33" s="3"/>
      <c r="B33" s="15" t="str">
        <f aca="false">IF($A33="","",SUMIF(레시피!$A$4:$A$123,$A33,레시피!$E$4:$E$123))</f>
        <v/>
      </c>
      <c r="C33" s="6"/>
      <c r="D33" s="16" t="str">
        <f aca="false">IF(N($C33)=0,"",$B33/$C33)</f>
        <v/>
      </c>
      <c r="E33" s="11" t="str">
        <f aca="false">IF($A33="","",$B33/$B$9)</f>
        <v/>
      </c>
      <c r="F33" s="11" t="str">
        <f aca="false">IF(N($C33)=0,"",$C33*(1-$B$7*(1+$B$8))-$B33)</f>
        <v/>
      </c>
      <c r="G33" s="17" t="str">
        <f aca="false">IF(N($C33)=0,"",($F33+$B33+$B$6*(1+$B$8))/(1-($B$4+$B$5)*(1+$B$8)))</f>
        <v/>
      </c>
      <c r="H33" s="11" t="str">
        <f aca="false">IF(N($C33)=0,"",$G33-$C33)</f>
        <v/>
      </c>
      <c r="I33" s="11" t="str">
        <f aca="false">IF(N($C33)=0,"",$C33*(1-($B$4+$B$5)*(1+$B$8))-$B$6*(1+$B$8)-$B33)</f>
        <v/>
      </c>
      <c r="J33" s="16" t="str">
        <f aca="false">IF(N($C33)=0,"",($B33+$C33*($B$4+$B$5)*(1+$B$8)+$B$6*(1+$B$8))/$C33)</f>
        <v/>
      </c>
    </row>
    <row r="34" customFormat="false" ht="15" hidden="false" customHeight="false" outlineLevel="0" collapsed="false">
      <c r="A34" s="3"/>
      <c r="B34" s="15" t="str">
        <f aca="false">IF($A34="","",SUMIF(레시피!$A$4:$A$123,$A34,레시피!$E$4:$E$123))</f>
        <v/>
      </c>
      <c r="C34" s="6"/>
      <c r="D34" s="16" t="str">
        <f aca="false">IF(N($C34)=0,"",$B34/$C34)</f>
        <v/>
      </c>
      <c r="E34" s="11" t="str">
        <f aca="false">IF($A34="","",$B34/$B$9)</f>
        <v/>
      </c>
      <c r="F34" s="11" t="str">
        <f aca="false">IF(N($C34)=0,"",$C34*(1-$B$7*(1+$B$8))-$B34)</f>
        <v/>
      </c>
      <c r="G34" s="17" t="str">
        <f aca="false">IF(N($C34)=0,"",($F34+$B34+$B$6*(1+$B$8))/(1-($B$4+$B$5)*(1+$B$8)))</f>
        <v/>
      </c>
      <c r="H34" s="11" t="str">
        <f aca="false">IF(N($C34)=0,"",$G34-$C34)</f>
        <v/>
      </c>
      <c r="I34" s="11" t="str">
        <f aca="false">IF(N($C34)=0,"",$C34*(1-($B$4+$B$5)*(1+$B$8))-$B$6*(1+$B$8)-$B34)</f>
        <v/>
      </c>
      <c r="J34" s="16" t="str">
        <f aca="false">IF(N($C34)=0,"",($B34+$C34*($B$4+$B$5)*(1+$B$8)+$B$6*(1+$B$8))/$C34)</f>
        <v/>
      </c>
    </row>
    <row r="35" customFormat="false" ht="15" hidden="false" customHeight="false" outlineLevel="0" collapsed="false">
      <c r="A35" s="3"/>
      <c r="B35" s="15" t="str">
        <f aca="false">IF($A35="","",SUMIF(레시피!$A$4:$A$123,$A35,레시피!$E$4:$E$123))</f>
        <v/>
      </c>
      <c r="C35" s="6"/>
      <c r="D35" s="16" t="str">
        <f aca="false">IF(N($C35)=0,"",$B35/$C35)</f>
        <v/>
      </c>
      <c r="E35" s="11" t="str">
        <f aca="false">IF($A35="","",$B35/$B$9)</f>
        <v/>
      </c>
      <c r="F35" s="11" t="str">
        <f aca="false">IF(N($C35)=0,"",$C35*(1-$B$7*(1+$B$8))-$B35)</f>
        <v/>
      </c>
      <c r="G35" s="17" t="str">
        <f aca="false">IF(N($C35)=0,"",($F35+$B35+$B$6*(1+$B$8))/(1-($B$4+$B$5)*(1+$B$8)))</f>
        <v/>
      </c>
      <c r="H35" s="11" t="str">
        <f aca="false">IF(N($C35)=0,"",$G35-$C35)</f>
        <v/>
      </c>
      <c r="I35" s="11" t="str">
        <f aca="false">IF(N($C35)=0,"",$C35*(1-($B$4+$B$5)*(1+$B$8))-$B$6*(1+$B$8)-$B35)</f>
        <v/>
      </c>
      <c r="J35" s="16" t="str">
        <f aca="false">IF(N($C35)=0,"",($B35+$C35*($B$4+$B$5)*(1+$B$8)+$B$6*(1+$B$8))/$C35)</f>
        <v/>
      </c>
    </row>
    <row r="36" customFormat="false" ht="15" hidden="false" customHeight="false" outlineLevel="0" collapsed="false">
      <c r="A36" s="3"/>
      <c r="B36" s="15" t="str">
        <f aca="false">IF($A36="","",SUMIF(레시피!$A$4:$A$123,$A36,레시피!$E$4:$E$123))</f>
        <v/>
      </c>
      <c r="C36" s="6"/>
      <c r="D36" s="16" t="str">
        <f aca="false">IF(N($C36)=0,"",$B36/$C36)</f>
        <v/>
      </c>
      <c r="E36" s="11" t="str">
        <f aca="false">IF($A36="","",$B36/$B$9)</f>
        <v/>
      </c>
      <c r="F36" s="11" t="str">
        <f aca="false">IF(N($C36)=0,"",$C36*(1-$B$7*(1+$B$8))-$B36)</f>
        <v/>
      </c>
      <c r="G36" s="17" t="str">
        <f aca="false">IF(N($C36)=0,"",($F36+$B36+$B$6*(1+$B$8))/(1-($B$4+$B$5)*(1+$B$8)))</f>
        <v/>
      </c>
      <c r="H36" s="11" t="str">
        <f aca="false">IF(N($C36)=0,"",$G36-$C36)</f>
        <v/>
      </c>
      <c r="I36" s="11" t="str">
        <f aca="false">IF(N($C36)=0,"",$C36*(1-($B$4+$B$5)*(1+$B$8))-$B$6*(1+$B$8)-$B36)</f>
        <v/>
      </c>
      <c r="J36" s="16" t="str">
        <f aca="false">IF(N($C36)=0,"",($B36+$C36*($B$4+$B$5)*(1+$B$8)+$B$6*(1+$B$8))/$C36)</f>
        <v/>
      </c>
    </row>
    <row r="37" customFormat="false" ht="15" hidden="false" customHeight="false" outlineLevel="0" collapsed="false">
      <c r="A37" s="3"/>
      <c r="B37" s="15" t="str">
        <f aca="false">IF($A37="","",SUMIF(레시피!$A$4:$A$123,$A37,레시피!$E$4:$E$123))</f>
        <v/>
      </c>
      <c r="C37" s="6"/>
      <c r="D37" s="16" t="str">
        <f aca="false">IF(N($C37)=0,"",$B37/$C37)</f>
        <v/>
      </c>
      <c r="E37" s="11" t="str">
        <f aca="false">IF($A37="","",$B37/$B$9)</f>
        <v/>
      </c>
      <c r="F37" s="11" t="str">
        <f aca="false">IF(N($C37)=0,"",$C37*(1-$B$7*(1+$B$8))-$B37)</f>
        <v/>
      </c>
      <c r="G37" s="17" t="str">
        <f aca="false">IF(N($C37)=0,"",($F37+$B37+$B$6*(1+$B$8))/(1-($B$4+$B$5)*(1+$B$8)))</f>
        <v/>
      </c>
      <c r="H37" s="11" t="str">
        <f aca="false">IF(N($C37)=0,"",$G37-$C37)</f>
        <v/>
      </c>
      <c r="I37" s="11" t="str">
        <f aca="false">IF(N($C37)=0,"",$C37*(1-($B$4+$B$5)*(1+$B$8))-$B$6*(1+$B$8)-$B37)</f>
        <v/>
      </c>
      <c r="J37" s="16" t="str">
        <f aca="false">IF(N($C37)=0,"",($B37+$C37*($B$4+$B$5)*(1+$B$8)+$B$6*(1+$B$8))/$C37)</f>
        <v/>
      </c>
    </row>
    <row r="38" customFormat="false" ht="15" hidden="false" customHeight="false" outlineLevel="0" collapsed="false">
      <c r="A38" s="3"/>
      <c r="B38" s="15" t="str">
        <f aca="false">IF($A38="","",SUMIF(레시피!$A$4:$A$123,$A38,레시피!$E$4:$E$123))</f>
        <v/>
      </c>
      <c r="C38" s="6"/>
      <c r="D38" s="16" t="str">
        <f aca="false">IF(N($C38)=0,"",$B38/$C38)</f>
        <v/>
      </c>
      <c r="E38" s="11" t="str">
        <f aca="false">IF($A38="","",$B38/$B$9)</f>
        <v/>
      </c>
      <c r="F38" s="11" t="str">
        <f aca="false">IF(N($C38)=0,"",$C38*(1-$B$7*(1+$B$8))-$B38)</f>
        <v/>
      </c>
      <c r="G38" s="17" t="str">
        <f aca="false">IF(N($C38)=0,"",($F38+$B38+$B$6*(1+$B$8))/(1-($B$4+$B$5)*(1+$B$8)))</f>
        <v/>
      </c>
      <c r="H38" s="11" t="str">
        <f aca="false">IF(N($C38)=0,"",$G38-$C38)</f>
        <v/>
      </c>
      <c r="I38" s="11" t="str">
        <f aca="false">IF(N($C38)=0,"",$C38*(1-($B$4+$B$5)*(1+$B$8))-$B$6*(1+$B$8)-$B38)</f>
        <v/>
      </c>
      <c r="J38" s="16" t="str">
        <f aca="false">IF(N($C38)=0,"",($B38+$C38*($B$4+$B$5)*(1+$B$8)+$B$6*(1+$B$8))/$C38)</f>
        <v/>
      </c>
    </row>
    <row r="39" customFormat="false" ht="15" hidden="false" customHeight="false" outlineLevel="0" collapsed="false">
      <c r="A39" s="3"/>
      <c r="B39" s="15" t="str">
        <f aca="false">IF($A39="","",SUMIF(레시피!$A$4:$A$123,$A39,레시피!$E$4:$E$123))</f>
        <v/>
      </c>
      <c r="C39" s="6"/>
      <c r="D39" s="16" t="str">
        <f aca="false">IF(N($C39)=0,"",$B39/$C39)</f>
        <v/>
      </c>
      <c r="E39" s="11" t="str">
        <f aca="false">IF($A39="","",$B39/$B$9)</f>
        <v/>
      </c>
      <c r="F39" s="11" t="str">
        <f aca="false">IF(N($C39)=0,"",$C39*(1-$B$7*(1+$B$8))-$B39)</f>
        <v/>
      </c>
      <c r="G39" s="17" t="str">
        <f aca="false">IF(N($C39)=0,"",($F39+$B39+$B$6*(1+$B$8))/(1-($B$4+$B$5)*(1+$B$8)))</f>
        <v/>
      </c>
      <c r="H39" s="11" t="str">
        <f aca="false">IF(N($C39)=0,"",$G39-$C39)</f>
        <v/>
      </c>
      <c r="I39" s="11" t="str">
        <f aca="false">IF(N($C39)=0,"",$C39*(1-($B$4+$B$5)*(1+$B$8))-$B$6*(1+$B$8)-$B39)</f>
        <v/>
      </c>
      <c r="J39" s="16" t="str">
        <f aca="false">IF(N($C39)=0,"",($B39+$C39*($B$4+$B$5)*(1+$B$8)+$B$6*(1+$B$8))/$C39)</f>
        <v/>
      </c>
    </row>
    <row r="40" customFormat="false" ht="15" hidden="false" customHeight="false" outlineLevel="0" collapsed="false">
      <c r="A40" s="3"/>
      <c r="B40" s="15" t="str">
        <f aca="false">IF($A40="","",SUMIF(레시피!$A$4:$A$123,$A40,레시피!$E$4:$E$123))</f>
        <v/>
      </c>
      <c r="C40" s="6"/>
      <c r="D40" s="16" t="str">
        <f aca="false">IF(N($C40)=0,"",$B40/$C40)</f>
        <v/>
      </c>
      <c r="E40" s="11" t="str">
        <f aca="false">IF($A40="","",$B40/$B$9)</f>
        <v/>
      </c>
      <c r="F40" s="11" t="str">
        <f aca="false">IF(N($C40)=0,"",$C40*(1-$B$7*(1+$B$8))-$B40)</f>
        <v/>
      </c>
      <c r="G40" s="17" t="str">
        <f aca="false">IF(N($C40)=0,"",($F40+$B40+$B$6*(1+$B$8))/(1-($B$4+$B$5)*(1+$B$8)))</f>
        <v/>
      </c>
      <c r="H40" s="11" t="str">
        <f aca="false">IF(N($C40)=0,"",$G40-$C40)</f>
        <v/>
      </c>
      <c r="I40" s="11" t="str">
        <f aca="false">IF(N($C40)=0,"",$C40*(1-($B$4+$B$5)*(1+$B$8))-$B$6*(1+$B$8)-$B40)</f>
        <v/>
      </c>
      <c r="J40" s="16" t="str">
        <f aca="false">IF(N($C40)=0,"",($B40+$C40*($B$4+$B$5)*(1+$B$8)+$B$6*(1+$B$8))/$C40)</f>
        <v/>
      </c>
    </row>
    <row r="41" customFormat="false" ht="15" hidden="false" customHeight="false" outlineLevel="0" collapsed="false">
      <c r="A41" s="3"/>
      <c r="B41" s="15" t="str">
        <f aca="false">IF($A41="","",SUMIF(레시피!$A$4:$A$123,$A41,레시피!$E$4:$E$123))</f>
        <v/>
      </c>
      <c r="C41" s="6"/>
      <c r="D41" s="16" t="str">
        <f aca="false">IF(N($C41)=0,"",$B41/$C41)</f>
        <v/>
      </c>
      <c r="E41" s="11" t="str">
        <f aca="false">IF($A41="","",$B41/$B$9)</f>
        <v/>
      </c>
      <c r="F41" s="11" t="str">
        <f aca="false">IF(N($C41)=0,"",$C41*(1-$B$7*(1+$B$8))-$B41)</f>
        <v/>
      </c>
      <c r="G41" s="17" t="str">
        <f aca="false">IF(N($C41)=0,"",($F41+$B41+$B$6*(1+$B$8))/(1-($B$4+$B$5)*(1+$B$8)))</f>
        <v/>
      </c>
      <c r="H41" s="11" t="str">
        <f aca="false">IF(N($C41)=0,"",$G41-$C41)</f>
        <v/>
      </c>
      <c r="I41" s="11" t="str">
        <f aca="false">IF(N($C41)=0,"",$C41*(1-($B$4+$B$5)*(1+$B$8))-$B$6*(1+$B$8)-$B41)</f>
        <v/>
      </c>
      <c r="J41" s="16" t="str">
        <f aca="false">IF(N($C41)=0,"",($B41+$C41*($B$4+$B$5)*(1+$B$8)+$B$6*(1+$B$8))/$C41)</f>
        <v/>
      </c>
    </row>
    <row r="42" customFormat="false" ht="15" hidden="false" customHeight="false" outlineLevel="0" collapsed="false">
      <c r="A42" s="3"/>
      <c r="B42" s="15" t="str">
        <f aca="false">IF($A42="","",SUMIF(레시피!$A$4:$A$123,$A42,레시피!$E$4:$E$123))</f>
        <v/>
      </c>
      <c r="C42" s="6"/>
      <c r="D42" s="16" t="str">
        <f aca="false">IF(N($C42)=0,"",$B42/$C42)</f>
        <v/>
      </c>
      <c r="E42" s="11" t="str">
        <f aca="false">IF($A42="","",$B42/$B$9)</f>
        <v/>
      </c>
      <c r="F42" s="11" t="str">
        <f aca="false">IF(N($C42)=0,"",$C42*(1-$B$7*(1+$B$8))-$B42)</f>
        <v/>
      </c>
      <c r="G42" s="17" t="str">
        <f aca="false">IF(N($C42)=0,"",($F42+$B42+$B$6*(1+$B$8))/(1-($B$4+$B$5)*(1+$B$8)))</f>
        <v/>
      </c>
      <c r="H42" s="11" t="str">
        <f aca="false">IF(N($C42)=0,"",$G42-$C42)</f>
        <v/>
      </c>
      <c r="I42" s="11" t="str">
        <f aca="false">IF(N($C42)=0,"",$C42*(1-($B$4+$B$5)*(1+$B$8))-$B$6*(1+$B$8)-$B42)</f>
        <v/>
      </c>
      <c r="J42" s="16" t="str">
        <f aca="false">IF(N($C42)=0,"",($B42+$C42*($B$4+$B$5)*(1+$B$8)+$B$6*(1+$B$8))/$C42)</f>
        <v/>
      </c>
    </row>
    <row r="44" customFormat="false" ht="15" hidden="false" customHeight="false" outlineLevel="0" collapsed="false">
      <c r="A44" s="18" t="s">
        <v>50</v>
      </c>
    </row>
    <row r="45" customFormat="false" ht="15" hidden="false" customHeight="false" outlineLevel="0" collapsed="false">
      <c r="A45" s="18" t="s">
        <v>51</v>
      </c>
    </row>
    <row r="46" customFormat="false" ht="15" hidden="false" customHeight="false" outlineLevel="0" collapsed="false">
      <c r="A46" s="9" t="s">
        <v>52</v>
      </c>
    </row>
    <row r="47" customFormat="false" ht="15" hidden="false" customHeight="false" outlineLevel="0" collapsed="false">
      <c r="A47" s="18" t="s">
        <v>53</v>
      </c>
    </row>
    <row r="48" customFormat="false" ht="15" hidden="false" customHeight="false" outlineLevel="0" collapsed="false">
      <c r="A48" s="18" t="s">
        <v>54</v>
      </c>
    </row>
    <row r="50" customFormat="false" ht="15" hidden="false" customHeight="false" outlineLevel="0" collapsed="false">
      <c r="A50" s="10" t="s">
        <v>20</v>
      </c>
    </row>
    <row r="51" customFormat="false" ht="15" hidden="false" customHeight="false" outlineLevel="0" collapsed="false">
      <c r="A51" s="9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2026-09-23T03:08:15Z</dcterms:created>
  <dc:creator>openpyxl</dc:creator>
  <dc:description/>
  <dc:language>en-US</dc:language>
  <cp:lastModifiedBy/>
  <dcterms:modified xsi:type="dcterms:W3CDTF">2026-09-23T03:08:15Z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